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defaultThemeVersion="166925"/>
  <mc:AlternateContent xmlns:mc="http://schemas.openxmlformats.org/markup-compatibility/2006">
    <mc:Choice Requires="x15">
      <x15ac:absPath xmlns:x15ac="http://schemas.microsoft.com/office/spreadsheetml/2010/11/ac" url="G:\My Drive\EAE\EAE - Eelarvestus\Eelarvestus - OBJEKTID 2023\2023-19 Rõngu depoo vol 2\Esitamiseks\"/>
    </mc:Choice>
  </mc:AlternateContent>
  <xr:revisionPtr revIDLastSave="0" documentId="13_ncr:1_{F306D2E7-63A5-46A6-8E3A-395F91DBE25C}" xr6:coauthVersionLast="47" xr6:coauthVersionMax="47" xr10:uidLastSave="{00000000-0000-0000-0000-000000000000}"/>
  <bookViews>
    <workbookView xWindow="72" yWindow="1152" windowWidth="22968" windowHeight="10968" xr2:uid="{CB7A73A3-214D-46FB-A061-3EEA37E784E6}"/>
  </bookViews>
  <sheets>
    <sheet name="KOKKU" sheetId="3" r:id="rId1"/>
  </sheets>
  <definedNames>
    <definedName name="_xlnm._FilterDatabase" localSheetId="0" hidden="1">KOKKU!$A$6:$H$199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9" i="3" l="1"/>
  <c r="G198" i="3" l="1"/>
  <c r="F90" i="3"/>
  <c r="G88" i="3" s="1"/>
  <c r="F86" i="3"/>
  <c r="F25" i="3"/>
  <c r="F20" i="3"/>
  <c r="F19" i="3"/>
  <c r="F9" i="3"/>
  <c r="G8" i="3" l="1"/>
  <c r="F117" i="3" l="1"/>
  <c r="F115" i="3"/>
  <c r="F101" i="3"/>
  <c r="G100" i="3" s="1"/>
  <c r="F99" i="3"/>
  <c r="F97" i="3"/>
  <c r="G95" i="3" s="1"/>
  <c r="F83" i="3"/>
  <c r="F82" i="3"/>
  <c r="F80" i="3"/>
  <c r="F79" i="3"/>
  <c r="F76" i="3"/>
  <c r="F75" i="3"/>
  <c r="F73" i="3"/>
  <c r="F72" i="3"/>
  <c r="F71" i="3"/>
  <c r="F67" i="3"/>
  <c r="G65" i="3" s="1"/>
  <c r="F55" i="3"/>
  <c r="F54" i="3"/>
  <c r="F52" i="3"/>
  <c r="F49" i="3"/>
  <c r="F48" i="3"/>
  <c r="F46" i="3"/>
  <c r="F45" i="3"/>
  <c r="F44" i="3"/>
  <c r="F42" i="3"/>
  <c r="F87" i="3"/>
  <c r="G84" i="3" s="1"/>
  <c r="F24" i="3"/>
  <c r="F23" i="3"/>
  <c r="F22" i="3"/>
  <c r="F21" i="3"/>
  <c r="F14" i="3"/>
  <c r="F12" i="3"/>
  <c r="G113" i="3" l="1"/>
  <c r="G201" i="3"/>
  <c r="G202" i="3" s="1"/>
  <c r="G69" i="3"/>
  <c r="G50" i="3"/>
  <c r="G18" i="3"/>
  <c r="G94" i="3"/>
  <c r="G77" i="3"/>
  <c r="G10" i="3"/>
  <c r="G7" i="3" s="1"/>
  <c r="G40" i="3"/>
  <c r="G39" i="3" l="1"/>
  <c r="G68" i="3"/>
  <c r="G203" i="3"/>
</calcChain>
</file>

<file path=xl/sharedStrings.xml><?xml version="1.0" encoding="utf-8"?>
<sst xmlns="http://schemas.openxmlformats.org/spreadsheetml/2006/main" count="493" uniqueCount="230">
  <si>
    <t xml:space="preserve">Ehituskulude liigitus pea-, põhi- ja kulurühmadeks </t>
  </si>
  <si>
    <t>Ühik</t>
  </si>
  <si>
    <t>Maht</t>
  </si>
  <si>
    <t>Ühiku hind</t>
  </si>
  <si>
    <t>Tasand kokku</t>
  </si>
  <si>
    <t>Kõik kokku</t>
  </si>
  <si>
    <t>VÄLISRAJATISED</t>
  </si>
  <si>
    <t>Ettevalmistus ja lammutus</t>
  </si>
  <si>
    <t>Ettevalmistus ja raadamine</t>
  </si>
  <si>
    <t>kpl</t>
  </si>
  <si>
    <t>Hoonealune süvend</t>
  </si>
  <si>
    <t xml:space="preserve">Kaeved </t>
  </si>
  <si>
    <t xml:space="preserve">Hoonealune kaeve </t>
  </si>
  <si>
    <t>m3</t>
  </si>
  <si>
    <t>Täited</t>
  </si>
  <si>
    <t>Täide rostvärgi ümber</t>
  </si>
  <si>
    <t>Hoonevälised ehitised</t>
  </si>
  <si>
    <t>Estakaadid, kaldteed ja pandused</t>
  </si>
  <si>
    <t>R/b pandus</t>
  </si>
  <si>
    <t>m2</t>
  </si>
  <si>
    <t>Välisvõrgud</t>
  </si>
  <si>
    <t xml:space="preserve">Väliskanalisatsioon </t>
  </si>
  <si>
    <t>Sajuveekanalisatsioon</t>
  </si>
  <si>
    <t>jm</t>
  </si>
  <si>
    <t>Reoveekanalisatsioon</t>
  </si>
  <si>
    <t>Veetorustik</t>
  </si>
  <si>
    <t>Küttetorustik</t>
  </si>
  <si>
    <t xml:space="preserve">Kaabelliinid </t>
  </si>
  <si>
    <t>Sideliinid</t>
  </si>
  <si>
    <t>Kaeved maa-alal</t>
  </si>
  <si>
    <t>Teesüvendi kaeve</t>
  </si>
  <si>
    <t xml:space="preserve">Maa-ala pinnakatted </t>
  </si>
  <si>
    <t>Haljastus</t>
  </si>
  <si>
    <t>Murukate koos kasvumullaga</t>
  </si>
  <si>
    <t>tk</t>
  </si>
  <si>
    <t>Killustikalus 200 mm</t>
  </si>
  <si>
    <t>Teede ja platside katted</t>
  </si>
  <si>
    <t>A/b kate koos alusega</t>
  </si>
  <si>
    <t>Äärekivid ja sadeveerennid</t>
  </si>
  <si>
    <t>Sõidutee äärekivi</t>
  </si>
  <si>
    <t>Väikeehitised maa-alal</t>
  </si>
  <si>
    <t>Liiklusalade varustus</t>
  </si>
  <si>
    <t>Teekattemärgistus</t>
  </si>
  <si>
    <t xml:space="preserve">ALUSED JA VUNDAMENDID </t>
  </si>
  <si>
    <t>Rostvärgid ja taldmikud</t>
  </si>
  <si>
    <t>Liiv- ja killustikalused</t>
  </si>
  <si>
    <t>Betoontarindid</t>
  </si>
  <si>
    <t>R/b rostvärk</t>
  </si>
  <si>
    <t>Põrandavaiade r/b pead</t>
  </si>
  <si>
    <t>R/b remondikanal</t>
  </si>
  <si>
    <t>Metalltarindid</t>
  </si>
  <si>
    <t>Ankrupoltide grupid</t>
  </si>
  <si>
    <t>Remondikanali raam</t>
  </si>
  <si>
    <t>kg</t>
  </si>
  <si>
    <t>Elemendid</t>
  </si>
  <si>
    <t xml:space="preserve">Sooja- ja hüdroisolatsioon </t>
  </si>
  <si>
    <t>Geotekstiil</t>
  </si>
  <si>
    <t>Vundamendid</t>
  </si>
  <si>
    <t>Monoliitsest r/b-st alusmüürid, soklid, vundamenditalad</t>
  </si>
  <si>
    <t>R/b soklitala 250x480 mm</t>
  </si>
  <si>
    <t>Elementidest alusmüürid, soklid, vundamenditalad</t>
  </si>
  <si>
    <t xml:space="preserve">R/b soklipaneel 120/150/80 </t>
  </si>
  <si>
    <t>Montaaž</t>
  </si>
  <si>
    <t xml:space="preserve">Aluspõrandad </t>
  </si>
  <si>
    <t>Liiv-ja killustikalus</t>
  </si>
  <si>
    <t>Liivalus 50 mm</t>
  </si>
  <si>
    <t>R/b plaat 220 mm</t>
  </si>
  <si>
    <t>XPS400 200 mm koos aluskilega</t>
  </si>
  <si>
    <t xml:space="preserve">Vaiad ja tugevdustarindid </t>
  </si>
  <si>
    <t>Koht- ja puurvaiad</t>
  </si>
  <si>
    <t>Metallvaiad</t>
  </si>
  <si>
    <t>KANDETARINDID</t>
  </si>
  <si>
    <t>Metallkarkass</t>
  </si>
  <si>
    <t>Metallfermid ja sidemed</t>
  </si>
  <si>
    <t>Vent.seadme raam</t>
  </si>
  <si>
    <t>Metalltarindite pinnatöötlus</t>
  </si>
  <si>
    <t>Katuse profiilplekk</t>
  </si>
  <si>
    <t>Kandeplekk T130M-75L-930x0,8</t>
  </si>
  <si>
    <t>Kandepleki ja roovi paigaldus</t>
  </si>
  <si>
    <t>Kandvad seinad</t>
  </si>
  <si>
    <t>Müüritised</t>
  </si>
  <si>
    <t>Õõnesplokkmüüritis 190 mm SS-1</t>
  </si>
  <si>
    <t>Monteeritavad sillused</t>
  </si>
  <si>
    <t>Seinte elemendid</t>
  </si>
  <si>
    <t>SW-vahupaneel 200 mm VS-1</t>
  </si>
  <si>
    <t>Paigaldus sh plekid</t>
  </si>
  <si>
    <t>Vahe- ja katuslaed</t>
  </si>
  <si>
    <t>Monteeritavad õõnespaneelid 220 mm</t>
  </si>
  <si>
    <t>Trepielemendid</t>
  </si>
  <si>
    <t>R/b trepp</t>
  </si>
  <si>
    <t>Evakuatsioonitrepp koos piirdega</t>
  </si>
  <si>
    <t>Remondikanali metalltrepp</t>
  </si>
  <si>
    <t>FASSAADIELEMENDID JA KATUSED</t>
  </si>
  <si>
    <t>Klaasfassaadid, vitriinid ja eriaknad</t>
  </si>
  <si>
    <t>Klaasfassaadid</t>
  </si>
  <si>
    <t>Al.profiilil klaasfassaad</t>
  </si>
  <si>
    <t>Suitsuluugid, katusaknad</t>
  </si>
  <si>
    <t>Suitsueemaldusluuk 1200x1200 mm KA-SL</t>
  </si>
  <si>
    <t>Aknad</t>
  </si>
  <si>
    <t>PVC aknad</t>
  </si>
  <si>
    <t>Välisuksed ja väravad</t>
  </si>
  <si>
    <t>Lukustus ja varustus</t>
  </si>
  <si>
    <t>Alumiiniumuksed ja –väravad</t>
  </si>
  <si>
    <t>Mehhaaniline tõstuks käiguuksega 4000x4300 mm VU-04</t>
  </si>
  <si>
    <t>Al.profiilil klaasuks 1000x2100 mm VU-02</t>
  </si>
  <si>
    <t>Al.profiilil klaasuks 1200x2400 mm VU-03</t>
  </si>
  <si>
    <t>Terasuksed ja –väravad</t>
  </si>
  <si>
    <t>Soojustatud metalluks 1000x2100 mm VU-01</t>
  </si>
  <si>
    <t>Piirded ja käiguteed</t>
  </si>
  <si>
    <t xml:space="preserve">Metallist piirded </t>
  </si>
  <si>
    <t xml:space="preserve">Trepi TR-01 piire </t>
  </si>
  <si>
    <t>Katusetarindid</t>
  </si>
  <si>
    <t>Vihmaveesüsteem</t>
  </si>
  <si>
    <t>Katusekatted</t>
  </si>
  <si>
    <t>Katusekate koos soojustusega KL-1</t>
  </si>
  <si>
    <t>2xSBS kate</t>
  </si>
  <si>
    <t>tuulutussoontega vill 30 mm</t>
  </si>
  <si>
    <t>EPS60 150 mm</t>
  </si>
  <si>
    <t>aurutõkkekile</t>
  </si>
  <si>
    <t>kõva villaplaat 80 mm</t>
  </si>
  <si>
    <t>RUUMITARINDID JA PINNAKATTED</t>
  </si>
  <si>
    <t>Vaheseinad</t>
  </si>
  <si>
    <t>Värvkatted</t>
  </si>
  <si>
    <t>Laotud vaheseinad</t>
  </si>
  <si>
    <t>Õõnesplokkmüüritis 140 mm SS-02</t>
  </si>
  <si>
    <t>Siseaknad</t>
  </si>
  <si>
    <t>Tuletõkkeaken SA-01</t>
  </si>
  <si>
    <t>Siseuksed</t>
  </si>
  <si>
    <t>Terasuksed</t>
  </si>
  <si>
    <t>Sile metalluks 1000x2100 mm SU-04</t>
  </si>
  <si>
    <t>Sile metalluks 800x2100 mm EI30 SU-06</t>
  </si>
  <si>
    <t>Sile metalluks 1000x2100 mm EI30 SU-07</t>
  </si>
  <si>
    <t>Sile metalluks 1000x2100 mm EI30 SU-08</t>
  </si>
  <si>
    <t>Tõstuks 2500x2500 mm SU-09</t>
  </si>
  <si>
    <t>Klaasuksed</t>
  </si>
  <si>
    <t>Klaasuks 800x2100 mm SU-01</t>
  </si>
  <si>
    <t>Klaasuks 800x2100 mm SU-03</t>
  </si>
  <si>
    <t>Puituksed</t>
  </si>
  <si>
    <t>Sile puituks 800x2100 mm SU-02</t>
  </si>
  <si>
    <t>Sile puituks 1000x2100 mm SU-05</t>
  </si>
  <si>
    <t>Siseseinte pinnakatted</t>
  </si>
  <si>
    <t>Värvkate müüritisel</t>
  </si>
  <si>
    <t>Krohv- ja tasandus</t>
  </si>
  <si>
    <t>Plaatkatted</t>
  </si>
  <si>
    <t>Ker.plaadist kate</t>
  </si>
  <si>
    <t>Plaatimine</t>
  </si>
  <si>
    <t>Puitvooderdus</t>
  </si>
  <si>
    <t>Leiliruumi puitvooder koos isolatsiooniga</t>
  </si>
  <si>
    <t>Sooja-, heli- ja hüdroisolatsioon</t>
  </si>
  <si>
    <t>Lagede pinnakatted</t>
  </si>
  <si>
    <t xml:space="preserve">Tolmutõke </t>
  </si>
  <si>
    <t>Lagede metall- ja plekk-katted, ripplaed</t>
  </si>
  <si>
    <t>Moodulripplagi</t>
  </si>
  <si>
    <t>Puidust laed, kipsplaatlaed</t>
  </si>
  <si>
    <t>Põrandad ja põrandakatted</t>
  </si>
  <si>
    <t>Põrandatasandus</t>
  </si>
  <si>
    <t>Aluspõrand vahelael VL-1</t>
  </si>
  <si>
    <t>kiudbetoonplaat 80 mm</t>
  </si>
  <si>
    <t>isolatsioon 50 mm</t>
  </si>
  <si>
    <t>Plaatpõrandad</t>
  </si>
  <si>
    <t>SISUSTUS, INVENTAR, SEADMED</t>
  </si>
  <si>
    <t>Inventar</t>
  </si>
  <si>
    <t>Saunalava</t>
  </si>
  <si>
    <t>Elektrikeris</t>
  </si>
  <si>
    <t>Jaotus- ja erivaheseinad</t>
  </si>
  <si>
    <t>Moodulvaheseinad</t>
  </si>
  <si>
    <t>Lükandseinad 5x2,6 m</t>
  </si>
  <si>
    <t>TEHNOSÜSTEEMID</t>
  </si>
  <si>
    <t>Veevarustus ja kanalisatsioon</t>
  </si>
  <si>
    <t>Veevarustus sh tuletõrjevesi</t>
  </si>
  <si>
    <t>Kanalisatsioon</t>
  </si>
  <si>
    <t>Sanitaartehnika seadmed</t>
  </si>
  <si>
    <t>Küte, ventilatsioon ja jahutus</t>
  </si>
  <si>
    <t>Põrandaküte</t>
  </si>
  <si>
    <t>Soojasõlm</t>
  </si>
  <si>
    <t>Õhk-vesi soojuspumbad koos akupaagiga</t>
  </si>
  <si>
    <t>Ventilatsiooniseadmed</t>
  </si>
  <si>
    <t>Ventilatsioonitorustikud</t>
  </si>
  <si>
    <t>Jahutusseadmed</t>
  </si>
  <si>
    <t>Tuletõrjevarustus</t>
  </si>
  <si>
    <t>Tulekustutusseadmed</t>
  </si>
  <si>
    <t>Tugevvoolupaigaldis</t>
  </si>
  <si>
    <t>Elektri peajaotussüsteemid</t>
  </si>
  <si>
    <t>Kaabeldus</t>
  </si>
  <si>
    <t>Valgustussüsteemid</t>
  </si>
  <si>
    <t>Elektriküte, installatsioonimaterjalid</t>
  </si>
  <si>
    <t>Piksekaitse ja maandus</t>
  </si>
  <si>
    <t>Nõrkvoolupaigaldis ja automaatika</t>
  </si>
  <si>
    <t>ATS</t>
  </si>
  <si>
    <t>Andmevõrgud, telefoni- ja infoedastussüsteemid</t>
  </si>
  <si>
    <t xml:space="preserve">EHITUSPLATSI KORRALDUS- JA ÜLDKULUD </t>
  </si>
  <si>
    <t>Etapp</t>
  </si>
  <si>
    <t>0 etapp</t>
  </si>
  <si>
    <t>1 etapp</t>
  </si>
  <si>
    <t>2 etapp</t>
  </si>
  <si>
    <t>3 etapp</t>
  </si>
  <si>
    <t>ei lähe hankesse</t>
  </si>
  <si>
    <t>Hanke nimetus: "Rõngu Vabatahtliku Päästeseltsi depoohoone I etapi ehitus"</t>
  </si>
  <si>
    <t>Vorm 2 - Töömahtude koondtabel</t>
  </si>
  <si>
    <t>EHITUSPLATSI KORRALDUS- JA ÜLDKULUD KOKKU</t>
  </si>
  <si>
    <t>Märkused:</t>
  </si>
  <si>
    <t>1.</t>
  </si>
  <si>
    <t>2.</t>
  </si>
  <si>
    <t>Pakkuja peab kontrollima tabeli valemeid.</t>
  </si>
  <si>
    <t xml:space="preserve">1. </t>
  </si>
  <si>
    <t>Kinnitame, et meie pakkumuse maksumuses on igakülgselt arvesse võetud:</t>
  </si>
  <si>
    <t>1.1.</t>
  </si>
  <si>
    <t>hankedokumente ja selle lisasid;</t>
  </si>
  <si>
    <t>1.2.</t>
  </si>
  <si>
    <t>kõiki hankedokumentides ja selle lisades sätestatud ja nendest tulenevaid töövõtja kohustusi, ülesandeid, tegevusi ja toiminguid;</t>
  </si>
  <si>
    <t>kõiki kulusid, riske ja asjaolusid ning kõiki tingimusi (üldiseid ja erilisi asjaolusid, seejuures midagi välja jätmata), mis võiks pakkumuse maksumust mõjutada.</t>
  </si>
  <si>
    <t xml:space="preserve">2. </t>
  </si>
  <si>
    <t>Kinnitame, et:</t>
  </si>
  <si>
    <t>oleme saanud Hankijalt kogu käesoleva pakkumuse koostamiseks vajaliku informatsiooni ning oleme tutvunud kõikide seonduvate asjaolude ning tingimustega;</t>
  </si>
  <si>
    <t>oleme kontrollinud ning veendunud, et eelnimetatud dokumentides ei ole olulisi vigu ega puudusi, mis takistaks siduva pakkumuse esitamist;</t>
  </si>
  <si>
    <t>2.3.</t>
  </si>
  <si>
    <t>nõustume hankedokumentide ja selle lisade tingimustega ning anname endale täielikult aru töövõtja vastutuse ning kohustuste mahust.</t>
  </si>
  <si>
    <t>Pakkumuse koostamisel oleme arvesse võtnud kõik käesoleva riigihanke teostamiseks ja hankelepingu eesmärgi saavutamiseks vajalikud töövõtja tööd, teenused, tegevused ja toimingud, kaasa arvatud need, mis ei ole otseselt kirjeldatud hankedokumentides ja selle lisades, kuid mis on tavapäraselt vajalikud nõuetekohase tulemuse saavutamiseks arvestades lepingu eesmärki.</t>
  </si>
  <si>
    <t>______________________________</t>
  </si>
  <si>
    <t>(pakkuja nimetus)</t>
  </si>
  <si>
    <t>(pakkuja volitatud esindaja nimi)</t>
  </si>
  <si>
    <t>/allkirjastatud digitaalselt/</t>
  </si>
  <si>
    <t>Kõik mahud tuleb tööde käigus täpsustada.</t>
  </si>
  <si>
    <t>1.3.</t>
  </si>
  <si>
    <t>2.1.</t>
  </si>
  <si>
    <t>2.2.</t>
  </si>
  <si>
    <t>Hanke kogumaksumus</t>
  </si>
  <si>
    <t>Ehitustööd KOKKU I etapp</t>
  </si>
  <si>
    <t>Käibemaks (20%)</t>
  </si>
  <si>
    <t>Ehitusmaksumus koos käibemaksuga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</si>
</sst>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_-@_-"/>
    <numFmt numFmtId="165" formatCode="_-* #,##0.00\ &quot;kr&quot;_-;\-* #,##0.00\ &quot;kr&quot;_-;_-* &quot;-&quot;??\ &quot;kr&quot;_-;_-@_-"/>
    <numFmt numFmtId="166" formatCode="0.0"/>
    <numFmt numFmtId="167" formatCode="_-* #,##0\ _k_r_-;\-* #,##0\ _k_r_-;_-* &quot;-&quot;\ _k_r_-;_-@_-"/>
  </numFmts>
  <fonts count="18" x14ac:knownFonts="1">
    <font>
      <sz val="10"/>
      <name val="Arial"/>
      <charset val="186"/>
    </font>
    <font>
      <sz val="12"/>
      <name val="Times New Roman"/>
      <family val="1"/>
    </font>
    <font>
      <b/>
      <sz val="12"/>
      <name val="Times New Roman"/>
      <family val="1"/>
    </font>
    <font>
      <sz val="10"/>
      <name val="Arial"/>
      <family val="2"/>
    </font>
    <font>
      <b/>
      <sz val="12"/>
      <color indexed="10"/>
      <name val="Times New Roman"/>
      <family val="1"/>
    </font>
    <font>
      <b/>
      <sz val="12"/>
      <color theme="1"/>
      <name val="Times New Roman"/>
      <family val="1"/>
    </font>
    <font>
      <sz val="12"/>
      <color rgb="FFFF0000"/>
      <name val="Times New Roman"/>
      <family val="1"/>
    </font>
    <font>
      <sz val="8"/>
      <name val="Arial"/>
      <charset val="186"/>
    </font>
    <font>
      <b/>
      <sz val="12"/>
      <name val="Times New Roman"/>
      <family val="1"/>
      <charset val="186"/>
    </font>
    <font>
      <b/>
      <sz val="14"/>
      <name val="Times New Roman"/>
      <family val="1"/>
      <charset val="186"/>
    </font>
    <font>
      <sz val="10"/>
      <name val="Arial"/>
      <family val="2"/>
      <charset val="186"/>
    </font>
    <font>
      <b/>
      <sz val="10"/>
      <name val="Times New Roman"/>
      <family val="1"/>
      <charset val="186"/>
    </font>
    <font>
      <b/>
      <i/>
      <sz val="10"/>
      <name val="Times New Roman"/>
      <family val="1"/>
      <charset val="186"/>
    </font>
    <font>
      <sz val="10"/>
      <name val="Times New Roman"/>
      <family val="1"/>
      <charset val="186"/>
    </font>
    <font>
      <sz val="10"/>
      <color rgb="FFFF0000"/>
      <name val="Times New Roman"/>
      <family val="1"/>
      <charset val="186"/>
    </font>
    <font>
      <b/>
      <sz val="12"/>
      <color rgb="FFFF0000"/>
      <name val="Times New Roman"/>
      <family val="1"/>
    </font>
    <font>
      <i/>
      <sz val="12"/>
      <color rgb="FFFF0000"/>
      <name val="Times New Roman"/>
      <family val="1"/>
      <charset val="186"/>
    </font>
    <font>
      <b/>
      <sz val="11"/>
      <color rgb="FFFF0000"/>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165" fontId="3" fillId="0" borderId="0" applyFont="0" applyFill="0" applyBorder="0" applyAlignment="0" applyProtection="0"/>
  </cellStyleXfs>
  <cellXfs count="77">
    <xf numFmtId="0" fontId="0" fillId="0" borderId="0" xfId="0"/>
    <xf numFmtId="0" fontId="1" fillId="0" borderId="0" xfId="0" applyFont="1"/>
    <xf numFmtId="0" fontId="2" fillId="2" borderId="5" xfId="0" applyFont="1" applyFill="1" applyBorder="1" applyAlignment="1">
      <alignment horizontal="left"/>
    </xf>
    <xf numFmtId="0" fontId="1" fillId="0" borderId="5" xfId="0" applyFont="1" applyBorder="1" applyAlignment="1">
      <alignment horizontal="left"/>
    </xf>
    <xf numFmtId="0" fontId="1" fillId="0" borderId="5" xfId="0" applyFont="1" applyBorder="1" applyAlignment="1">
      <alignment horizontal="left" indent="1"/>
    </xf>
    <xf numFmtId="0" fontId="1" fillId="0" borderId="5" xfId="0" applyFont="1" applyBorder="1" applyAlignment="1">
      <alignment horizontal="left" wrapText="1"/>
    </xf>
    <xf numFmtId="2" fontId="1" fillId="0" borderId="5" xfId="0" applyNumberFormat="1" applyFont="1" applyBorder="1" applyAlignment="1">
      <alignment horizontal="left"/>
    </xf>
    <xf numFmtId="0" fontId="1" fillId="0" borderId="5" xfId="0" applyFont="1" applyBorder="1" applyAlignment="1">
      <alignment horizontal="left" indent="2"/>
    </xf>
    <xf numFmtId="164" fontId="4" fillId="2" borderId="7" xfId="1" applyNumberFormat="1" applyFont="1" applyFill="1" applyBorder="1" applyAlignment="1">
      <alignment horizontal="left"/>
    </xf>
    <xf numFmtId="164" fontId="2" fillId="2" borderId="7" xfId="0" applyNumberFormat="1" applyFont="1" applyFill="1" applyBorder="1" applyAlignment="1">
      <alignment horizontal="left"/>
    </xf>
    <xf numFmtId="164" fontId="1" fillId="0" borderId="7" xfId="1" applyNumberFormat="1" applyFont="1" applyBorder="1" applyAlignment="1">
      <alignment horizontal="left"/>
    </xf>
    <xf numFmtId="0" fontId="1" fillId="0" borderId="6" xfId="0" applyFont="1" applyBorder="1"/>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1" fontId="1" fillId="0" borderId="2" xfId="0" applyNumberFormat="1" applyFont="1" applyBorder="1" applyAlignment="1">
      <alignment vertical="center" wrapText="1"/>
    </xf>
    <xf numFmtId="1" fontId="2" fillId="2" borderId="4" xfId="0" applyNumberFormat="1" applyFont="1" applyFill="1" applyBorder="1" applyAlignment="1">
      <alignment horizontal="left"/>
    </xf>
    <xf numFmtId="1" fontId="2" fillId="3" borderId="4" xfId="0" applyNumberFormat="1" applyFont="1" applyFill="1" applyBorder="1" applyAlignment="1">
      <alignment horizontal="left"/>
    </xf>
    <xf numFmtId="1" fontId="1" fillId="0" borderId="4" xfId="0" applyNumberFormat="1" applyFont="1" applyBorder="1" applyAlignment="1">
      <alignment horizontal="left"/>
    </xf>
    <xf numFmtId="1" fontId="1" fillId="0" borderId="0" xfId="0" applyNumberFormat="1" applyFont="1"/>
    <xf numFmtId="49" fontId="1" fillId="0" borderId="1" xfId="0" applyNumberFormat="1" applyFont="1" applyBorder="1" applyAlignment="1">
      <alignment vertical="center"/>
    </xf>
    <xf numFmtId="49" fontId="1" fillId="0" borderId="6" xfId="0" applyNumberFormat="1" applyFont="1" applyBorder="1"/>
    <xf numFmtId="49" fontId="1" fillId="0" borderId="0" xfId="0" applyNumberFormat="1" applyFont="1"/>
    <xf numFmtId="1" fontId="2" fillId="4" borderId="8" xfId="0" applyNumberFormat="1" applyFont="1" applyFill="1" applyBorder="1" applyAlignment="1">
      <alignment horizontal="left"/>
    </xf>
    <xf numFmtId="0" fontId="2" fillId="2" borderId="9" xfId="0" applyFont="1" applyFill="1" applyBorder="1" applyAlignment="1">
      <alignment horizontal="left"/>
    </xf>
    <xf numFmtId="164" fontId="4" fillId="2" borderId="0" xfId="1" applyNumberFormat="1" applyFont="1" applyFill="1" applyBorder="1" applyAlignment="1">
      <alignment horizontal="left"/>
    </xf>
    <xf numFmtId="49" fontId="1" fillId="0" borderId="10" xfId="0" applyNumberFormat="1" applyFont="1" applyBorder="1"/>
    <xf numFmtId="0" fontId="2" fillId="0" borderId="6" xfId="0" applyFont="1" applyBorder="1"/>
    <xf numFmtId="0" fontId="2" fillId="0" borderId="0" xfId="0" applyFont="1"/>
    <xf numFmtId="0" fontId="6" fillId="0" borderId="0" xfId="0" applyFont="1"/>
    <xf numFmtId="49" fontId="6" fillId="0" borderId="6" xfId="0" applyNumberFormat="1" applyFont="1" applyBorder="1"/>
    <xf numFmtId="1" fontId="8" fillId="0" borderId="0" xfId="0" applyNumberFormat="1" applyFont="1"/>
    <xf numFmtId="1" fontId="9" fillId="0" borderId="0" xfId="0" applyNumberFormat="1" applyFont="1"/>
    <xf numFmtId="0" fontId="1" fillId="0" borderId="0" xfId="0" applyFont="1" applyAlignment="1">
      <alignment horizontal="right"/>
    </xf>
    <xf numFmtId="0" fontId="2" fillId="2" borderId="5" xfId="0" applyFont="1" applyFill="1" applyBorder="1" applyAlignment="1">
      <alignment horizontal="right"/>
    </xf>
    <xf numFmtId="2" fontId="1" fillId="0" borderId="5" xfId="0" applyNumberFormat="1" applyFont="1" applyBorder="1" applyAlignment="1">
      <alignment horizontal="right"/>
    </xf>
    <xf numFmtId="0" fontId="1" fillId="0" borderId="5" xfId="0" applyFont="1" applyBorder="1" applyAlignment="1">
      <alignment horizontal="right"/>
    </xf>
    <xf numFmtId="164" fontId="4" fillId="2" borderId="0" xfId="1" applyNumberFormat="1" applyFont="1" applyFill="1" applyBorder="1" applyAlignment="1">
      <alignment horizontal="right"/>
    </xf>
    <xf numFmtId="0" fontId="1" fillId="0" borderId="6" xfId="0" applyFont="1" applyBorder="1" applyAlignment="1">
      <alignment horizontal="right"/>
    </xf>
    <xf numFmtId="0" fontId="1" fillId="0" borderId="2" xfId="0" applyFont="1" applyBorder="1" applyAlignment="1">
      <alignment horizontal="left" vertical="center" wrapText="1"/>
    </xf>
    <xf numFmtId="0" fontId="10" fillId="0" borderId="0" xfId="0" applyFont="1"/>
    <xf numFmtId="0" fontId="11" fillId="0" borderId="0" xfId="0" applyFont="1"/>
    <xf numFmtId="166" fontId="10" fillId="0" borderId="0" xfId="0" applyNumberFormat="1" applyFont="1"/>
    <xf numFmtId="0" fontId="11" fillId="0" borderId="0" xfId="0" applyFont="1" applyAlignment="1">
      <alignment horizontal="right"/>
    </xf>
    <xf numFmtId="167" fontId="12" fillId="0" borderId="0" xfId="0" applyNumberFormat="1" applyFont="1" applyAlignment="1">
      <alignment horizontal="center" vertical="top"/>
    </xf>
    <xf numFmtId="0" fontId="13" fillId="0" borderId="0" xfId="0" applyFont="1"/>
    <xf numFmtId="0" fontId="14" fillId="0" borderId="0" xfId="0" applyFont="1"/>
    <xf numFmtId="166" fontId="13" fillId="0" borderId="0" xfId="0" applyNumberFormat="1" applyFont="1"/>
    <xf numFmtId="0" fontId="13" fillId="0" borderId="0" xfId="0" applyFont="1" applyAlignment="1">
      <alignment horizontal="center"/>
    </xf>
    <xf numFmtId="166" fontId="13" fillId="0" borderId="0" xfId="0" applyNumberFormat="1" applyFont="1" applyAlignment="1">
      <alignment horizontal="center"/>
    </xf>
    <xf numFmtId="0" fontId="13" fillId="0" borderId="0" xfId="0" applyFont="1" applyAlignment="1">
      <alignment wrapText="1"/>
    </xf>
    <xf numFmtId="0" fontId="13" fillId="0" borderId="0" xfId="0" applyFont="1" applyAlignment="1">
      <alignment horizontal="right"/>
    </xf>
    <xf numFmtId="0" fontId="10" fillId="0" borderId="0" xfId="0" applyFont="1" applyAlignment="1">
      <alignment horizontal="right"/>
    </xf>
    <xf numFmtId="164" fontId="15" fillId="2" borderId="7" xfId="1" applyNumberFormat="1" applyFont="1" applyFill="1" applyBorder="1" applyAlignment="1">
      <alignment horizontal="left"/>
    </xf>
    <xf numFmtId="0" fontId="6" fillId="0" borderId="6" xfId="0" applyFont="1" applyBorder="1"/>
    <xf numFmtId="1" fontId="2" fillId="0" borderId="11" xfId="0" applyNumberFormat="1" applyFont="1" applyBorder="1" applyAlignment="1">
      <alignment horizontal="left"/>
    </xf>
    <xf numFmtId="0" fontId="2" fillId="0" borderId="11" xfId="0" applyFont="1" applyBorder="1" applyAlignment="1">
      <alignment horizontal="left"/>
    </xf>
    <xf numFmtId="164" fontId="5" fillId="0" borderId="11" xfId="1" applyNumberFormat="1" applyFont="1" applyFill="1" applyBorder="1" applyAlignment="1">
      <alignment horizontal="right"/>
    </xf>
    <xf numFmtId="0" fontId="1" fillId="0" borderId="11" xfId="0" applyFont="1" applyBorder="1"/>
    <xf numFmtId="49" fontId="16" fillId="0" borderId="0" xfId="0" applyNumberFormat="1" applyFont="1"/>
    <xf numFmtId="0" fontId="2" fillId="5" borderId="6" xfId="0" applyFont="1" applyFill="1" applyBorder="1"/>
    <xf numFmtId="0" fontId="15" fillId="2" borderId="5" xfId="0" applyFont="1" applyFill="1" applyBorder="1" applyAlignment="1">
      <alignment horizontal="left"/>
    </xf>
    <xf numFmtId="0" fontId="15" fillId="2" borderId="5" xfId="0" applyFont="1" applyFill="1" applyBorder="1" applyAlignment="1">
      <alignment horizontal="right"/>
    </xf>
    <xf numFmtId="164" fontId="15" fillId="2" borderId="7" xfId="0" applyNumberFormat="1" applyFont="1" applyFill="1" applyBorder="1" applyAlignment="1">
      <alignment horizontal="left"/>
    </xf>
    <xf numFmtId="0" fontId="6" fillId="0" borderId="5" xfId="0" applyFont="1" applyBorder="1" applyAlignment="1">
      <alignment horizontal="left"/>
    </xf>
    <xf numFmtId="0" fontId="6" fillId="0" borderId="5" xfId="0" applyFont="1" applyBorder="1" applyAlignment="1">
      <alignment horizontal="right"/>
    </xf>
    <xf numFmtId="164" fontId="6" fillId="0" borderId="7" xfId="1" applyNumberFormat="1" applyFont="1" applyBorder="1" applyAlignment="1">
      <alignment horizontal="left"/>
    </xf>
    <xf numFmtId="0" fontId="6" fillId="0" borderId="5" xfId="0" applyFont="1" applyBorder="1" applyAlignment="1">
      <alignment horizontal="left" indent="1"/>
    </xf>
    <xf numFmtId="2" fontId="6" fillId="0" borderId="5" xfId="0" applyNumberFormat="1" applyFont="1" applyBorder="1" applyAlignment="1">
      <alignment horizontal="left"/>
    </xf>
    <xf numFmtId="2" fontId="6" fillId="0" borderId="5" xfId="0" applyNumberFormat="1" applyFont="1" applyBorder="1" applyAlignment="1">
      <alignment horizontal="right"/>
    </xf>
    <xf numFmtId="1" fontId="15" fillId="2" borderId="4" xfId="0" applyNumberFormat="1" applyFont="1" applyFill="1" applyBorder="1" applyAlignment="1">
      <alignment horizontal="left"/>
    </xf>
    <xf numFmtId="1" fontId="6" fillId="0" borderId="4" xfId="0" applyNumberFormat="1" applyFont="1" applyBorder="1" applyAlignment="1">
      <alignment horizontal="left"/>
    </xf>
    <xf numFmtId="1" fontId="15" fillId="3" borderId="4" xfId="0" applyNumberFormat="1" applyFont="1" applyFill="1" applyBorder="1" applyAlignment="1">
      <alignment horizontal="left"/>
    </xf>
    <xf numFmtId="0" fontId="6" fillId="0" borderId="5" xfId="0" applyFont="1" applyBorder="1" applyAlignment="1">
      <alignment horizontal="left" indent="2"/>
    </xf>
    <xf numFmtId="0" fontId="17" fillId="0" borderId="0" xfId="0" applyFont="1"/>
    <xf numFmtId="4" fontId="2" fillId="5" borderId="6" xfId="0" applyNumberFormat="1" applyFont="1" applyFill="1" applyBorder="1"/>
    <xf numFmtId="0" fontId="13"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E596-7DD7-4DA8-BB9C-893411FD2A4A}">
  <dimension ref="A1:P228"/>
  <sheetViews>
    <sheetView tabSelected="1" zoomScale="80" zoomScaleNormal="80" workbookViewId="0">
      <pane ySplit="6" topLeftCell="A193" activePane="bottomLeft" state="frozen"/>
      <selection pane="bottomLeft" activeCell="L198" sqref="L198"/>
    </sheetView>
  </sheetViews>
  <sheetFormatPr defaultColWidth="9.109375" defaultRowHeight="15.6" x14ac:dyDescent="0.3"/>
  <cols>
    <col min="1" max="1" width="26.33203125" style="19" customWidth="1"/>
    <col min="2" max="2" width="53" style="1" customWidth="1"/>
    <col min="3" max="3" width="9.5546875" style="1" customWidth="1"/>
    <col min="4" max="4" width="9.44140625" style="1" customWidth="1"/>
    <col min="5" max="5" width="10.109375" style="1" customWidth="1"/>
    <col min="6" max="6" width="13.77734375" style="33" customWidth="1"/>
    <col min="7" max="7" width="18.6640625" style="1" customWidth="1"/>
    <col min="8" max="8" width="9.88671875" style="22" customWidth="1"/>
    <col min="9" max="9" width="9.109375" style="29"/>
    <col min="10" max="16384" width="9.109375" style="1"/>
  </cols>
  <sheetData>
    <row r="1" spans="1:16" ht="24" customHeight="1" x14ac:dyDescent="0.3">
      <c r="A1" s="31" t="s">
        <v>197</v>
      </c>
    </row>
    <row r="3" spans="1:16" x14ac:dyDescent="0.3">
      <c r="A3" s="1"/>
    </row>
    <row r="4" spans="1:16" ht="17.399999999999999" x14ac:dyDescent="0.3">
      <c r="B4" s="32" t="s">
        <v>198</v>
      </c>
    </row>
    <row r="5" spans="1:16" ht="16.2" thickBot="1" x14ac:dyDescent="0.35"/>
    <row r="6" spans="1:16" ht="31.2" x14ac:dyDescent="0.3">
      <c r="A6" s="15" t="s">
        <v>0</v>
      </c>
      <c r="B6" s="14"/>
      <c r="C6" s="13" t="s">
        <v>1</v>
      </c>
      <c r="D6" s="13" t="s">
        <v>2</v>
      </c>
      <c r="E6" s="13" t="s">
        <v>3</v>
      </c>
      <c r="F6" s="39" t="s">
        <v>4</v>
      </c>
      <c r="G6" s="12" t="s">
        <v>5</v>
      </c>
      <c r="H6" s="20" t="s">
        <v>191</v>
      </c>
    </row>
    <row r="7" spans="1:16" x14ac:dyDescent="0.3">
      <c r="A7" s="16">
        <v>1</v>
      </c>
      <c r="B7" s="2" t="s">
        <v>6</v>
      </c>
      <c r="C7" s="2"/>
      <c r="D7" s="2"/>
      <c r="E7" s="2"/>
      <c r="F7" s="34"/>
      <c r="G7" s="53">
        <f>SUM(G8:G38)</f>
        <v>30907</v>
      </c>
      <c r="H7" s="21"/>
    </row>
    <row r="8" spans="1:16" x14ac:dyDescent="0.3">
      <c r="A8" s="17">
        <v>11</v>
      </c>
      <c r="B8" s="2" t="s">
        <v>7</v>
      </c>
      <c r="C8" s="2"/>
      <c r="D8" s="2"/>
      <c r="E8" s="2"/>
      <c r="F8" s="34"/>
      <c r="G8" s="9">
        <f>F9</f>
        <v>6000</v>
      </c>
      <c r="H8" s="21"/>
    </row>
    <row r="9" spans="1:16" x14ac:dyDescent="0.3">
      <c r="A9" s="18">
        <v>111</v>
      </c>
      <c r="B9" s="3" t="s">
        <v>8</v>
      </c>
      <c r="C9" s="3" t="s">
        <v>9</v>
      </c>
      <c r="D9" s="3">
        <v>1</v>
      </c>
      <c r="E9" s="3">
        <v>6000</v>
      </c>
      <c r="F9" s="35">
        <f>D9*E9</f>
        <v>6000</v>
      </c>
      <c r="G9" s="10"/>
      <c r="H9" s="21" t="s">
        <v>193</v>
      </c>
    </row>
    <row r="10" spans="1:16" x14ac:dyDescent="0.3">
      <c r="A10" s="17">
        <v>12</v>
      </c>
      <c r="B10" s="2" t="s">
        <v>10</v>
      </c>
      <c r="C10" s="2"/>
      <c r="D10" s="2"/>
      <c r="E10" s="2"/>
      <c r="F10" s="34"/>
      <c r="G10" s="9">
        <f>SUM(F11:F14)</f>
        <v>3657</v>
      </c>
      <c r="H10" s="21"/>
      <c r="K10" s="28"/>
      <c r="P10" s="28"/>
    </row>
    <row r="11" spans="1:16" x14ac:dyDescent="0.3">
      <c r="A11" s="18">
        <v>122</v>
      </c>
      <c r="B11" s="3" t="s">
        <v>11</v>
      </c>
      <c r="C11" s="3"/>
      <c r="D11" s="3"/>
      <c r="E11" s="3"/>
      <c r="F11" s="36"/>
      <c r="G11" s="10"/>
      <c r="H11" s="21"/>
      <c r="K11" s="28"/>
      <c r="P11" s="28"/>
    </row>
    <row r="12" spans="1:16" x14ac:dyDescent="0.3">
      <c r="A12" s="18">
        <v>1221</v>
      </c>
      <c r="B12" s="4" t="s">
        <v>12</v>
      </c>
      <c r="C12" s="3" t="s">
        <v>13</v>
      </c>
      <c r="D12" s="3">
        <v>565</v>
      </c>
      <c r="E12" s="3">
        <v>4.8</v>
      </c>
      <c r="F12" s="35">
        <f>D12*E12</f>
        <v>2712</v>
      </c>
      <c r="G12" s="10"/>
      <c r="H12" s="21" t="s">
        <v>193</v>
      </c>
      <c r="K12" s="28"/>
      <c r="P12" s="28"/>
    </row>
    <row r="13" spans="1:16" x14ac:dyDescent="0.3">
      <c r="A13" s="18">
        <v>123</v>
      </c>
      <c r="B13" s="3" t="s">
        <v>14</v>
      </c>
      <c r="C13" s="3"/>
      <c r="D13" s="3"/>
      <c r="E13" s="3"/>
      <c r="F13" s="36"/>
      <c r="G13" s="10"/>
      <c r="H13" s="21"/>
    </row>
    <row r="14" spans="1:16" x14ac:dyDescent="0.3">
      <c r="A14" s="18">
        <v>1231</v>
      </c>
      <c r="B14" s="4" t="s">
        <v>15</v>
      </c>
      <c r="C14" s="3" t="s">
        <v>13</v>
      </c>
      <c r="D14" s="3">
        <v>50</v>
      </c>
      <c r="E14" s="3">
        <v>18.899999999999999</v>
      </c>
      <c r="F14" s="35">
        <f>D14*E14</f>
        <v>944.99999999999989</v>
      </c>
      <c r="G14" s="10"/>
      <c r="H14" s="21" t="s">
        <v>193</v>
      </c>
    </row>
    <row r="15" spans="1:16" x14ac:dyDescent="0.3">
      <c r="A15" s="70">
        <v>14</v>
      </c>
      <c r="B15" s="61" t="s">
        <v>16</v>
      </c>
      <c r="C15" s="61"/>
      <c r="D15" s="61"/>
      <c r="E15" s="61"/>
      <c r="F15" s="62"/>
      <c r="G15" s="63"/>
      <c r="H15" s="54"/>
      <c r="J15" s="29"/>
    </row>
    <row r="16" spans="1:16" x14ac:dyDescent="0.3">
      <c r="A16" s="71">
        <v>141</v>
      </c>
      <c r="B16" s="64" t="s">
        <v>17</v>
      </c>
      <c r="C16" s="64"/>
      <c r="D16" s="64"/>
      <c r="E16" s="64"/>
      <c r="F16" s="65"/>
      <c r="G16" s="66"/>
      <c r="H16" s="30"/>
      <c r="J16" s="29"/>
    </row>
    <row r="17" spans="1:10" x14ac:dyDescent="0.3">
      <c r="A17" s="71">
        <v>1411</v>
      </c>
      <c r="B17" s="67" t="s">
        <v>18</v>
      </c>
      <c r="C17" s="64" t="s">
        <v>19</v>
      </c>
      <c r="D17" s="64">
        <v>57</v>
      </c>
      <c r="E17" s="64"/>
      <c r="F17" s="69"/>
      <c r="G17" s="66"/>
      <c r="H17" s="30" t="s">
        <v>194</v>
      </c>
      <c r="I17" s="29" t="s">
        <v>196</v>
      </c>
      <c r="J17" s="29"/>
    </row>
    <row r="18" spans="1:10" x14ac:dyDescent="0.3">
      <c r="A18" s="17">
        <v>15</v>
      </c>
      <c r="B18" s="2" t="s">
        <v>20</v>
      </c>
      <c r="C18" s="2"/>
      <c r="D18" s="2"/>
      <c r="E18" s="2"/>
      <c r="F18" s="34"/>
      <c r="G18" s="9">
        <f>SUM(F19:F25)</f>
        <v>21250</v>
      </c>
      <c r="H18" s="21"/>
    </row>
    <row r="19" spans="1:10" x14ac:dyDescent="0.3">
      <c r="A19" s="18">
        <v>152</v>
      </c>
      <c r="B19" s="3" t="s">
        <v>21</v>
      </c>
      <c r="C19" s="3"/>
      <c r="D19" s="3"/>
      <c r="E19" s="3"/>
      <c r="F19" s="35">
        <f>D19*E19</f>
        <v>0</v>
      </c>
      <c r="G19" s="10"/>
      <c r="H19" s="21"/>
    </row>
    <row r="20" spans="1:10" x14ac:dyDescent="0.3">
      <c r="A20" s="18">
        <v>1521</v>
      </c>
      <c r="B20" s="4" t="s">
        <v>22</v>
      </c>
      <c r="C20" s="3" t="s">
        <v>23</v>
      </c>
      <c r="D20" s="3">
        <v>78</v>
      </c>
      <c r="E20" s="3">
        <v>75</v>
      </c>
      <c r="F20" s="35">
        <f>D20*E20</f>
        <v>5850</v>
      </c>
      <c r="G20" s="10"/>
      <c r="H20" s="21" t="s">
        <v>193</v>
      </c>
    </row>
    <row r="21" spans="1:10" x14ac:dyDescent="0.3">
      <c r="A21" s="18">
        <v>1523</v>
      </c>
      <c r="B21" s="4" t="s">
        <v>24</v>
      </c>
      <c r="C21" s="3" t="s">
        <v>9</v>
      </c>
      <c r="D21" s="3">
        <v>1</v>
      </c>
      <c r="E21" s="3">
        <v>1500</v>
      </c>
      <c r="F21" s="35">
        <f t="shared" ref="F21:F24" si="0">D21*E21</f>
        <v>1500</v>
      </c>
      <c r="G21" s="10"/>
      <c r="H21" s="21" t="s">
        <v>193</v>
      </c>
    </row>
    <row r="22" spans="1:10" x14ac:dyDescent="0.3">
      <c r="A22" s="18">
        <v>154</v>
      </c>
      <c r="B22" s="3" t="s">
        <v>25</v>
      </c>
      <c r="C22" s="3" t="s">
        <v>9</v>
      </c>
      <c r="D22" s="3">
        <v>1</v>
      </c>
      <c r="E22" s="3">
        <v>1500</v>
      </c>
      <c r="F22" s="35">
        <f t="shared" si="0"/>
        <v>1500</v>
      </c>
      <c r="G22" s="10"/>
      <c r="H22" s="21" t="s">
        <v>193</v>
      </c>
    </row>
    <row r="23" spans="1:10" x14ac:dyDescent="0.3">
      <c r="A23" s="18">
        <v>156</v>
      </c>
      <c r="B23" s="3" t="s">
        <v>26</v>
      </c>
      <c r="C23" s="3" t="s">
        <v>9</v>
      </c>
      <c r="D23" s="3">
        <v>1</v>
      </c>
      <c r="E23" s="3">
        <v>7300</v>
      </c>
      <c r="F23" s="35">
        <f t="shared" si="0"/>
        <v>7300</v>
      </c>
      <c r="G23" s="10"/>
      <c r="H23" s="21" t="s">
        <v>193</v>
      </c>
    </row>
    <row r="24" spans="1:10" x14ac:dyDescent="0.3">
      <c r="A24" s="18">
        <v>157</v>
      </c>
      <c r="B24" s="5" t="s">
        <v>27</v>
      </c>
      <c r="C24" s="3" t="s">
        <v>9</v>
      </c>
      <c r="D24" s="3">
        <v>1</v>
      </c>
      <c r="E24" s="3">
        <v>4100</v>
      </c>
      <c r="F24" s="35">
        <f t="shared" si="0"/>
        <v>4100</v>
      </c>
      <c r="G24" s="10"/>
      <c r="H24" s="21" t="s">
        <v>193</v>
      </c>
    </row>
    <row r="25" spans="1:10" x14ac:dyDescent="0.3">
      <c r="A25" s="18">
        <v>158</v>
      </c>
      <c r="B25" s="3" t="s">
        <v>28</v>
      </c>
      <c r="C25" s="3" t="s">
        <v>9</v>
      </c>
      <c r="D25" s="3">
        <v>1</v>
      </c>
      <c r="E25" s="3">
        <v>1000</v>
      </c>
      <c r="F25" s="35">
        <f>D25*E25</f>
        <v>1000</v>
      </c>
      <c r="G25" s="10"/>
      <c r="H25" s="21" t="s">
        <v>193</v>
      </c>
    </row>
    <row r="26" spans="1:10" x14ac:dyDescent="0.3">
      <c r="A26" s="70">
        <v>16</v>
      </c>
      <c r="B26" s="61" t="s">
        <v>29</v>
      </c>
      <c r="C26" s="61"/>
      <c r="D26" s="61"/>
      <c r="E26" s="61"/>
      <c r="F26" s="62"/>
      <c r="G26" s="63"/>
      <c r="H26" s="54"/>
      <c r="J26" s="29"/>
    </row>
    <row r="27" spans="1:10" x14ac:dyDescent="0.3">
      <c r="A27" s="71">
        <v>162</v>
      </c>
      <c r="B27" s="64" t="s">
        <v>11</v>
      </c>
      <c r="C27" s="64"/>
      <c r="D27" s="64"/>
      <c r="E27" s="64"/>
      <c r="F27" s="65"/>
      <c r="G27" s="66"/>
      <c r="H27" s="30"/>
      <c r="J27" s="29"/>
    </row>
    <row r="28" spans="1:10" x14ac:dyDescent="0.3">
      <c r="A28" s="71">
        <v>1621</v>
      </c>
      <c r="B28" s="67" t="s">
        <v>30</v>
      </c>
      <c r="C28" s="64" t="s">
        <v>13</v>
      </c>
      <c r="D28" s="64">
        <v>1110</v>
      </c>
      <c r="E28" s="68"/>
      <c r="F28" s="69"/>
      <c r="G28" s="66"/>
      <c r="H28" s="30" t="s">
        <v>194</v>
      </c>
      <c r="I28" s="29" t="s">
        <v>196</v>
      </c>
      <c r="J28" s="29"/>
    </row>
    <row r="29" spans="1:10" x14ac:dyDescent="0.3">
      <c r="A29" s="70">
        <v>17</v>
      </c>
      <c r="B29" s="61" t="s">
        <v>31</v>
      </c>
      <c r="C29" s="61"/>
      <c r="D29" s="61"/>
      <c r="E29" s="61"/>
      <c r="F29" s="62"/>
      <c r="G29" s="63"/>
      <c r="H29" s="54"/>
      <c r="J29" s="29"/>
    </row>
    <row r="30" spans="1:10" x14ac:dyDescent="0.3">
      <c r="A30" s="71">
        <v>171</v>
      </c>
      <c r="B30" s="64" t="s">
        <v>32</v>
      </c>
      <c r="C30" s="64"/>
      <c r="D30" s="64"/>
      <c r="E30" s="64"/>
      <c r="F30" s="65"/>
      <c r="G30" s="66"/>
      <c r="H30" s="30"/>
      <c r="J30" s="29"/>
    </row>
    <row r="31" spans="1:10" x14ac:dyDescent="0.3">
      <c r="A31" s="71">
        <v>1711</v>
      </c>
      <c r="B31" s="67" t="s">
        <v>33</v>
      </c>
      <c r="C31" s="64" t="s">
        <v>19</v>
      </c>
      <c r="D31" s="64">
        <v>612</v>
      </c>
      <c r="E31" s="64"/>
      <c r="F31" s="69"/>
      <c r="G31" s="66"/>
      <c r="H31" s="30" t="s">
        <v>195</v>
      </c>
      <c r="I31" s="29" t="s">
        <v>196</v>
      </c>
      <c r="J31" s="29"/>
    </row>
    <row r="32" spans="1:10" x14ac:dyDescent="0.3">
      <c r="A32" s="71">
        <v>173</v>
      </c>
      <c r="B32" s="64" t="s">
        <v>36</v>
      </c>
      <c r="C32" s="64"/>
      <c r="D32" s="64"/>
      <c r="E32" s="64"/>
      <c r="F32" s="65"/>
      <c r="G32" s="66"/>
      <c r="H32" s="30"/>
      <c r="J32" s="29"/>
    </row>
    <row r="33" spans="1:10" x14ac:dyDescent="0.3">
      <c r="A33" s="71">
        <v>1731</v>
      </c>
      <c r="B33" s="67" t="s">
        <v>37</v>
      </c>
      <c r="C33" s="64" t="s">
        <v>19</v>
      </c>
      <c r="D33" s="64">
        <v>1418</v>
      </c>
      <c r="E33" s="64"/>
      <c r="F33" s="69"/>
      <c r="G33" s="66"/>
      <c r="H33" s="30" t="s">
        <v>194</v>
      </c>
      <c r="I33" s="29" t="s">
        <v>196</v>
      </c>
      <c r="J33" s="29"/>
    </row>
    <row r="34" spans="1:10" x14ac:dyDescent="0.3">
      <c r="A34" s="71">
        <v>175</v>
      </c>
      <c r="B34" s="64" t="s">
        <v>38</v>
      </c>
      <c r="C34" s="64"/>
      <c r="D34" s="64"/>
      <c r="E34" s="64"/>
      <c r="F34" s="65"/>
      <c r="G34" s="66"/>
      <c r="H34" s="30"/>
      <c r="J34" s="29"/>
    </row>
    <row r="35" spans="1:10" x14ac:dyDescent="0.3">
      <c r="A35" s="71">
        <v>1751</v>
      </c>
      <c r="B35" s="67" t="s">
        <v>39</v>
      </c>
      <c r="C35" s="64" t="s">
        <v>23</v>
      </c>
      <c r="D35" s="64">
        <v>270</v>
      </c>
      <c r="E35" s="64"/>
      <c r="F35" s="69"/>
      <c r="G35" s="66"/>
      <c r="H35" s="30" t="s">
        <v>195</v>
      </c>
      <c r="I35" s="29" t="s">
        <v>196</v>
      </c>
    </row>
    <row r="36" spans="1:10" x14ac:dyDescent="0.3">
      <c r="A36" s="70">
        <v>18</v>
      </c>
      <c r="B36" s="61" t="s">
        <v>40</v>
      </c>
      <c r="C36" s="61"/>
      <c r="D36" s="61"/>
      <c r="E36" s="61"/>
      <c r="F36" s="62"/>
      <c r="G36" s="63"/>
      <c r="H36" s="54"/>
      <c r="J36" s="29"/>
    </row>
    <row r="37" spans="1:10" x14ac:dyDescent="0.3">
      <c r="A37" s="71">
        <v>185</v>
      </c>
      <c r="B37" s="64" t="s">
        <v>41</v>
      </c>
      <c r="C37" s="64"/>
      <c r="D37" s="64"/>
      <c r="E37" s="64"/>
      <c r="F37" s="65"/>
      <c r="G37" s="66"/>
      <c r="H37" s="30"/>
      <c r="J37" s="29"/>
    </row>
    <row r="38" spans="1:10" x14ac:dyDescent="0.3">
      <c r="A38" s="71">
        <v>1851</v>
      </c>
      <c r="B38" s="67" t="s">
        <v>42</v>
      </c>
      <c r="C38" s="64" t="s">
        <v>9</v>
      </c>
      <c r="D38" s="64">
        <v>1</v>
      </c>
      <c r="E38" s="64"/>
      <c r="F38" s="69"/>
      <c r="G38" s="66"/>
      <c r="H38" s="30" t="s">
        <v>195</v>
      </c>
      <c r="I38" s="29" t="s">
        <v>196</v>
      </c>
      <c r="J38" s="29"/>
    </row>
    <row r="39" spans="1:10" x14ac:dyDescent="0.3">
      <c r="A39" s="16">
        <v>2</v>
      </c>
      <c r="B39" s="2" t="s">
        <v>43</v>
      </c>
      <c r="C39" s="2"/>
      <c r="D39" s="2"/>
      <c r="E39" s="2"/>
      <c r="F39" s="34"/>
      <c r="G39" s="8">
        <f>SUM(G40:G67)</f>
        <v>120414.96</v>
      </c>
      <c r="H39" s="21"/>
    </row>
    <row r="40" spans="1:10" x14ac:dyDescent="0.3">
      <c r="A40" s="17">
        <v>21</v>
      </c>
      <c r="B40" s="2" t="s">
        <v>44</v>
      </c>
      <c r="C40" s="2"/>
      <c r="D40" s="2"/>
      <c r="E40" s="2"/>
      <c r="F40" s="34"/>
      <c r="G40" s="9">
        <f>SUM(F41:F49)</f>
        <v>25864</v>
      </c>
      <c r="H40" s="21"/>
    </row>
    <row r="41" spans="1:10" x14ac:dyDescent="0.3">
      <c r="A41" s="18">
        <v>211</v>
      </c>
      <c r="B41" s="3" t="s">
        <v>45</v>
      </c>
      <c r="C41" s="3"/>
      <c r="D41" s="3"/>
      <c r="E41" s="3"/>
      <c r="F41" s="36"/>
      <c r="G41" s="10"/>
      <c r="H41" s="21"/>
    </row>
    <row r="42" spans="1:10" x14ac:dyDescent="0.3">
      <c r="A42" s="18">
        <v>2111</v>
      </c>
      <c r="B42" s="4" t="s">
        <v>35</v>
      </c>
      <c r="C42" s="3" t="s">
        <v>13</v>
      </c>
      <c r="D42" s="3">
        <v>20</v>
      </c>
      <c r="E42" s="3">
        <v>40</v>
      </c>
      <c r="F42" s="35">
        <f>D42*E42</f>
        <v>800</v>
      </c>
      <c r="G42" s="10"/>
      <c r="H42" s="21" t="s">
        <v>193</v>
      </c>
    </row>
    <row r="43" spans="1:10" x14ac:dyDescent="0.3">
      <c r="A43" s="18">
        <v>212</v>
      </c>
      <c r="B43" s="3" t="s">
        <v>46</v>
      </c>
      <c r="C43" s="3"/>
      <c r="D43" s="3"/>
      <c r="E43" s="3"/>
      <c r="F43" s="36"/>
      <c r="G43" s="10"/>
      <c r="H43" s="21"/>
    </row>
    <row r="44" spans="1:10" x14ac:dyDescent="0.3">
      <c r="A44" s="18">
        <v>2121</v>
      </c>
      <c r="B44" s="4" t="s">
        <v>47</v>
      </c>
      <c r="C44" s="3" t="s">
        <v>13</v>
      </c>
      <c r="D44" s="3">
        <v>19</v>
      </c>
      <c r="E44" s="3">
        <v>560</v>
      </c>
      <c r="F44" s="35">
        <f>D44*E44</f>
        <v>10640</v>
      </c>
      <c r="G44" s="10"/>
      <c r="H44" s="21" t="s">
        <v>193</v>
      </c>
    </row>
    <row r="45" spans="1:10" x14ac:dyDescent="0.3">
      <c r="A45" s="18">
        <v>2122</v>
      </c>
      <c r="B45" s="4" t="s">
        <v>48</v>
      </c>
      <c r="C45" s="3" t="s">
        <v>13</v>
      </c>
      <c r="D45" s="3">
        <v>1.9</v>
      </c>
      <c r="E45" s="3">
        <v>500</v>
      </c>
      <c r="F45" s="35">
        <f>D45*E45</f>
        <v>950</v>
      </c>
      <c r="G45" s="10"/>
      <c r="H45" s="21" t="s">
        <v>193</v>
      </c>
    </row>
    <row r="46" spans="1:10" x14ac:dyDescent="0.3">
      <c r="A46" s="18">
        <v>2123</v>
      </c>
      <c r="B46" s="4" t="s">
        <v>49</v>
      </c>
      <c r="C46" s="3" t="s">
        <v>13</v>
      </c>
      <c r="D46" s="3">
        <v>12</v>
      </c>
      <c r="E46" s="3">
        <v>1000</v>
      </c>
      <c r="F46" s="35">
        <f>D46*E46</f>
        <v>12000</v>
      </c>
      <c r="G46" s="10"/>
      <c r="H46" s="21" t="s">
        <v>193</v>
      </c>
    </row>
    <row r="47" spans="1:10" x14ac:dyDescent="0.3">
      <c r="A47" s="18">
        <v>213</v>
      </c>
      <c r="B47" s="3" t="s">
        <v>50</v>
      </c>
      <c r="C47" s="3"/>
      <c r="D47" s="3"/>
      <c r="E47" s="3"/>
      <c r="F47" s="36"/>
      <c r="G47" s="10"/>
      <c r="H47" s="21"/>
    </row>
    <row r="48" spans="1:10" x14ac:dyDescent="0.3">
      <c r="A48" s="18">
        <v>2131</v>
      </c>
      <c r="B48" s="4" t="s">
        <v>51</v>
      </c>
      <c r="C48" s="3" t="s">
        <v>34</v>
      </c>
      <c r="D48" s="3">
        <v>31</v>
      </c>
      <c r="E48" s="3">
        <v>20</v>
      </c>
      <c r="F48" s="35">
        <f>D48*E48</f>
        <v>620</v>
      </c>
      <c r="G48" s="10"/>
      <c r="H48" s="21" t="s">
        <v>193</v>
      </c>
    </row>
    <row r="49" spans="1:10" x14ac:dyDescent="0.3">
      <c r="A49" s="18">
        <v>2132</v>
      </c>
      <c r="B49" s="4" t="s">
        <v>52</v>
      </c>
      <c r="C49" s="3" t="s">
        <v>53</v>
      </c>
      <c r="D49" s="3">
        <v>244</v>
      </c>
      <c r="E49" s="3">
        <v>3.5</v>
      </c>
      <c r="F49" s="35">
        <f>D49*E49</f>
        <v>854</v>
      </c>
      <c r="G49" s="10"/>
      <c r="H49" s="21" t="s">
        <v>193</v>
      </c>
    </row>
    <row r="50" spans="1:10" x14ac:dyDescent="0.3">
      <c r="A50" s="17">
        <v>22</v>
      </c>
      <c r="B50" s="2" t="s">
        <v>57</v>
      </c>
      <c r="C50" s="2"/>
      <c r="D50" s="2"/>
      <c r="E50" s="2"/>
      <c r="F50" s="34"/>
      <c r="G50" s="9">
        <f>SUM(F51:F55)</f>
        <v>27485</v>
      </c>
      <c r="H50" s="21"/>
    </row>
    <row r="51" spans="1:10" x14ac:dyDescent="0.3">
      <c r="A51" s="18">
        <v>222</v>
      </c>
      <c r="B51" s="3" t="s">
        <v>58</v>
      </c>
      <c r="C51" s="3"/>
      <c r="D51" s="3"/>
      <c r="E51" s="3"/>
      <c r="F51" s="36"/>
      <c r="G51" s="10"/>
      <c r="H51" s="21"/>
    </row>
    <row r="52" spans="1:10" x14ac:dyDescent="0.3">
      <c r="A52" s="18">
        <v>2221</v>
      </c>
      <c r="B52" s="4" t="s">
        <v>59</v>
      </c>
      <c r="C52" s="3" t="s">
        <v>13</v>
      </c>
      <c r="D52" s="3">
        <v>10</v>
      </c>
      <c r="E52" s="3">
        <v>560</v>
      </c>
      <c r="F52" s="35">
        <f>D52*E52</f>
        <v>5600</v>
      </c>
      <c r="G52" s="10"/>
      <c r="H52" s="21" t="s">
        <v>193</v>
      </c>
    </row>
    <row r="53" spans="1:10" x14ac:dyDescent="0.3">
      <c r="A53" s="18">
        <v>225</v>
      </c>
      <c r="B53" s="3" t="s">
        <v>60</v>
      </c>
      <c r="C53" s="3"/>
      <c r="D53" s="3"/>
      <c r="E53" s="3"/>
      <c r="F53" s="36"/>
      <c r="G53" s="10"/>
      <c r="H53" s="21"/>
    </row>
    <row r="54" spans="1:10" x14ac:dyDescent="0.3">
      <c r="A54" s="18">
        <v>2251</v>
      </c>
      <c r="B54" s="4" t="s">
        <v>61</v>
      </c>
      <c r="C54" s="3" t="s">
        <v>19</v>
      </c>
      <c r="D54" s="3">
        <v>145</v>
      </c>
      <c r="E54" s="3">
        <v>135</v>
      </c>
      <c r="F54" s="35">
        <f>D54*E54</f>
        <v>19575</v>
      </c>
      <c r="G54" s="10"/>
      <c r="H54" s="21" t="s">
        <v>193</v>
      </c>
    </row>
    <row r="55" spans="1:10" x14ac:dyDescent="0.3">
      <c r="A55" s="18">
        <v>2252</v>
      </c>
      <c r="B55" s="7" t="s">
        <v>62</v>
      </c>
      <c r="C55" s="3" t="s">
        <v>34</v>
      </c>
      <c r="D55" s="3">
        <v>21</v>
      </c>
      <c r="E55" s="3">
        <v>110</v>
      </c>
      <c r="F55" s="35">
        <f>D55*E55</f>
        <v>2310</v>
      </c>
      <c r="G55" s="10"/>
      <c r="H55" s="21" t="s">
        <v>193</v>
      </c>
    </row>
    <row r="56" spans="1:10" x14ac:dyDescent="0.3">
      <c r="A56" s="72">
        <v>23</v>
      </c>
      <c r="B56" s="61" t="s">
        <v>63</v>
      </c>
      <c r="C56" s="61"/>
      <c r="D56" s="61"/>
      <c r="E56" s="61"/>
      <c r="F56" s="62"/>
      <c r="G56" s="63"/>
      <c r="H56" s="30"/>
      <c r="J56" s="29"/>
    </row>
    <row r="57" spans="1:10" x14ac:dyDescent="0.3">
      <c r="A57" s="71">
        <v>231</v>
      </c>
      <c r="B57" s="64" t="s">
        <v>64</v>
      </c>
      <c r="C57" s="64"/>
      <c r="D57" s="64"/>
      <c r="E57" s="64"/>
      <c r="F57" s="65"/>
      <c r="G57" s="66"/>
      <c r="H57" s="30"/>
      <c r="J57" s="29"/>
    </row>
    <row r="58" spans="1:10" x14ac:dyDescent="0.3">
      <c r="A58" s="71">
        <v>2311</v>
      </c>
      <c r="B58" s="67" t="s">
        <v>35</v>
      </c>
      <c r="C58" s="64" t="s">
        <v>13</v>
      </c>
      <c r="D58" s="64">
        <v>130</v>
      </c>
      <c r="E58" s="64"/>
      <c r="F58" s="69"/>
      <c r="G58" s="66"/>
      <c r="H58" s="30" t="s">
        <v>194</v>
      </c>
      <c r="I58" s="29" t="s">
        <v>196</v>
      </c>
      <c r="J58" s="29"/>
    </row>
    <row r="59" spans="1:10" x14ac:dyDescent="0.3">
      <c r="A59" s="71">
        <v>2311</v>
      </c>
      <c r="B59" s="67" t="s">
        <v>65</v>
      </c>
      <c r="C59" s="64" t="s">
        <v>13</v>
      </c>
      <c r="D59" s="64">
        <v>32</v>
      </c>
      <c r="E59" s="64"/>
      <c r="F59" s="69"/>
      <c r="G59" s="66"/>
      <c r="H59" s="30" t="s">
        <v>194</v>
      </c>
      <c r="I59" s="29" t="s">
        <v>196</v>
      </c>
      <c r="J59" s="29"/>
    </row>
    <row r="60" spans="1:10" x14ac:dyDescent="0.3">
      <c r="A60" s="71">
        <v>232</v>
      </c>
      <c r="B60" s="64" t="s">
        <v>46</v>
      </c>
      <c r="C60" s="64"/>
      <c r="D60" s="64"/>
      <c r="E60" s="64"/>
      <c r="F60" s="65"/>
      <c r="G60" s="66"/>
      <c r="H60" s="30"/>
      <c r="J60" s="29"/>
    </row>
    <row r="61" spans="1:10" x14ac:dyDescent="0.3">
      <c r="A61" s="71">
        <v>2321</v>
      </c>
      <c r="B61" s="67" t="s">
        <v>66</v>
      </c>
      <c r="C61" s="64" t="s">
        <v>19</v>
      </c>
      <c r="D61" s="64">
        <v>623</v>
      </c>
      <c r="E61" s="64"/>
      <c r="F61" s="69"/>
      <c r="G61" s="66"/>
      <c r="H61" s="30" t="s">
        <v>194</v>
      </c>
      <c r="I61" s="29" t="s">
        <v>196</v>
      </c>
      <c r="J61" s="29"/>
    </row>
    <row r="62" spans="1:10" x14ac:dyDescent="0.3">
      <c r="A62" s="71">
        <v>236</v>
      </c>
      <c r="B62" s="64" t="s">
        <v>55</v>
      </c>
      <c r="C62" s="64"/>
      <c r="D62" s="64"/>
      <c r="E62" s="64"/>
      <c r="F62" s="65"/>
      <c r="G62" s="66"/>
      <c r="H62" s="30"/>
      <c r="J62" s="29"/>
    </row>
    <row r="63" spans="1:10" x14ac:dyDescent="0.3">
      <c r="A63" s="71">
        <v>2361</v>
      </c>
      <c r="B63" s="67" t="s">
        <v>56</v>
      </c>
      <c r="C63" s="64" t="s">
        <v>19</v>
      </c>
      <c r="D63" s="64">
        <v>6231</v>
      </c>
      <c r="E63" s="64"/>
      <c r="F63" s="69"/>
      <c r="G63" s="66"/>
      <c r="H63" s="30" t="s">
        <v>194</v>
      </c>
      <c r="I63" s="29" t="s">
        <v>196</v>
      </c>
      <c r="J63" s="29"/>
    </row>
    <row r="64" spans="1:10" x14ac:dyDescent="0.3">
      <c r="A64" s="71">
        <v>2361</v>
      </c>
      <c r="B64" s="67" t="s">
        <v>67</v>
      </c>
      <c r="C64" s="64" t="s">
        <v>19</v>
      </c>
      <c r="D64" s="64">
        <v>623</v>
      </c>
      <c r="E64" s="64"/>
      <c r="F64" s="69"/>
      <c r="G64" s="66"/>
      <c r="H64" s="30" t="s">
        <v>194</v>
      </c>
      <c r="I64" s="29" t="s">
        <v>196</v>
      </c>
      <c r="J64" s="29"/>
    </row>
    <row r="65" spans="1:8" x14ac:dyDescent="0.3">
      <c r="A65" s="17">
        <v>24</v>
      </c>
      <c r="B65" s="2" t="s">
        <v>68</v>
      </c>
      <c r="C65" s="2"/>
      <c r="D65" s="2"/>
      <c r="E65" s="2"/>
      <c r="F65" s="34"/>
      <c r="G65" s="9">
        <f>SUM(F66:F67)</f>
        <v>67065.960000000006</v>
      </c>
      <c r="H65" s="21"/>
    </row>
    <row r="66" spans="1:8" x14ac:dyDescent="0.3">
      <c r="A66" s="18">
        <v>244</v>
      </c>
      <c r="B66" s="3" t="s">
        <v>69</v>
      </c>
      <c r="C66" s="3"/>
      <c r="D66" s="3"/>
      <c r="E66" s="3"/>
      <c r="F66" s="36"/>
      <c r="G66" s="10"/>
      <c r="H66" s="21"/>
    </row>
    <row r="67" spans="1:8" x14ac:dyDescent="0.3">
      <c r="A67" s="18">
        <v>2441</v>
      </c>
      <c r="B67" s="4" t="s">
        <v>70</v>
      </c>
      <c r="C67" s="3" t="s">
        <v>34</v>
      </c>
      <c r="D67" s="3">
        <v>78</v>
      </c>
      <c r="E67" s="6">
        <v>859.82</v>
      </c>
      <c r="F67" s="35">
        <f>D67*E67</f>
        <v>67065.960000000006</v>
      </c>
      <c r="G67" s="10"/>
      <c r="H67" s="21" t="s">
        <v>193</v>
      </c>
    </row>
    <row r="68" spans="1:8" x14ac:dyDescent="0.3">
      <c r="A68" s="16">
        <v>3</v>
      </c>
      <c r="B68" s="2" t="s">
        <v>71</v>
      </c>
      <c r="C68" s="2"/>
      <c r="D68" s="2"/>
      <c r="E68" s="2"/>
      <c r="F68" s="34"/>
      <c r="G68" s="8">
        <f>SUM(G69:G93)</f>
        <v>127778.34</v>
      </c>
      <c r="H68" s="21"/>
    </row>
    <row r="69" spans="1:8" x14ac:dyDescent="0.3">
      <c r="A69" s="17">
        <v>31</v>
      </c>
      <c r="B69" s="2" t="s">
        <v>50</v>
      </c>
      <c r="C69" s="2"/>
      <c r="D69" s="2"/>
      <c r="E69" s="2"/>
      <c r="F69" s="34"/>
      <c r="G69" s="9">
        <f>SUM(F70:F76)</f>
        <v>71465.14</v>
      </c>
      <c r="H69" s="21"/>
    </row>
    <row r="70" spans="1:8" x14ac:dyDescent="0.3">
      <c r="A70" s="18">
        <v>311</v>
      </c>
      <c r="B70" s="3" t="s">
        <v>72</v>
      </c>
      <c r="C70" s="3"/>
      <c r="D70" s="3"/>
      <c r="E70" s="3"/>
      <c r="F70" s="36"/>
      <c r="G70" s="10"/>
      <c r="H70" s="21"/>
    </row>
    <row r="71" spans="1:8" x14ac:dyDescent="0.3">
      <c r="A71" s="18">
        <v>3111</v>
      </c>
      <c r="B71" s="4" t="s">
        <v>73</v>
      </c>
      <c r="C71" s="3" t="s">
        <v>53</v>
      </c>
      <c r="D71" s="3">
        <v>16239</v>
      </c>
      <c r="E71" s="3">
        <v>3.2</v>
      </c>
      <c r="F71" s="35">
        <f>D71*E71</f>
        <v>51964.800000000003</v>
      </c>
      <c r="G71" s="10"/>
      <c r="H71" s="21" t="s">
        <v>193</v>
      </c>
    </row>
    <row r="72" spans="1:8" x14ac:dyDescent="0.3">
      <c r="A72" s="18">
        <v>3112</v>
      </c>
      <c r="B72" s="4" t="s">
        <v>74</v>
      </c>
      <c r="C72" s="3" t="s">
        <v>53</v>
      </c>
      <c r="D72" s="3">
        <v>1183</v>
      </c>
      <c r="E72" s="3">
        <v>2.8</v>
      </c>
      <c r="F72" s="35">
        <f>D72*E72</f>
        <v>3312.3999999999996</v>
      </c>
      <c r="G72" s="10"/>
      <c r="H72" s="21" t="s">
        <v>193</v>
      </c>
    </row>
    <row r="73" spans="1:8" x14ac:dyDescent="0.3">
      <c r="A73" s="18">
        <v>313</v>
      </c>
      <c r="B73" s="3" t="s">
        <v>75</v>
      </c>
      <c r="C73" s="3" t="s">
        <v>9</v>
      </c>
      <c r="D73" s="3">
        <v>1</v>
      </c>
      <c r="E73" s="3">
        <v>2000</v>
      </c>
      <c r="F73" s="35">
        <f>D73*E73</f>
        <v>2000</v>
      </c>
      <c r="G73" s="10"/>
      <c r="H73" s="21" t="s">
        <v>193</v>
      </c>
    </row>
    <row r="74" spans="1:8" x14ac:dyDescent="0.3">
      <c r="A74" s="18">
        <v>315</v>
      </c>
      <c r="B74" s="3" t="s">
        <v>76</v>
      </c>
      <c r="C74" s="3"/>
      <c r="D74" s="3"/>
      <c r="E74" s="3"/>
      <c r="F74" s="36"/>
      <c r="G74" s="10"/>
      <c r="H74" s="21"/>
    </row>
    <row r="75" spans="1:8" x14ac:dyDescent="0.3">
      <c r="A75" s="18">
        <v>3151</v>
      </c>
      <c r="B75" s="4" t="s">
        <v>77</v>
      </c>
      <c r="C75" s="3" t="s">
        <v>19</v>
      </c>
      <c r="D75" s="3">
        <v>720.2</v>
      </c>
      <c r="E75" s="3">
        <v>15.5</v>
      </c>
      <c r="F75" s="35">
        <f>D75*E75</f>
        <v>11163.1</v>
      </c>
      <c r="G75" s="10"/>
      <c r="H75" s="21" t="s">
        <v>193</v>
      </c>
    </row>
    <row r="76" spans="1:8" x14ac:dyDescent="0.3">
      <c r="A76" s="18">
        <v>3152</v>
      </c>
      <c r="B76" s="4" t="s">
        <v>78</v>
      </c>
      <c r="C76" s="3" t="s">
        <v>19</v>
      </c>
      <c r="D76" s="3">
        <v>720.2</v>
      </c>
      <c r="E76" s="3">
        <v>4.2</v>
      </c>
      <c r="F76" s="35">
        <f>D76*E76</f>
        <v>3024.84</v>
      </c>
      <c r="G76" s="10"/>
      <c r="H76" s="21" t="s">
        <v>193</v>
      </c>
    </row>
    <row r="77" spans="1:8" x14ac:dyDescent="0.3">
      <c r="A77" s="17">
        <v>32</v>
      </c>
      <c r="B77" s="2" t="s">
        <v>79</v>
      </c>
      <c r="C77" s="2"/>
      <c r="D77" s="2"/>
      <c r="E77" s="2"/>
      <c r="F77" s="34"/>
      <c r="G77" s="9">
        <f>SUM(F78:F83)</f>
        <v>46007.199999999997</v>
      </c>
      <c r="H77" s="21"/>
    </row>
    <row r="78" spans="1:8" x14ac:dyDescent="0.3">
      <c r="A78" s="18">
        <v>324</v>
      </c>
      <c r="B78" s="3" t="s">
        <v>80</v>
      </c>
      <c r="C78" s="3"/>
      <c r="D78" s="3"/>
      <c r="E78" s="3"/>
      <c r="F78" s="36"/>
      <c r="G78" s="10"/>
      <c r="H78" s="21"/>
    </row>
    <row r="79" spans="1:8" x14ac:dyDescent="0.3">
      <c r="A79" s="18">
        <v>3241</v>
      </c>
      <c r="B79" s="4" t="s">
        <v>81</v>
      </c>
      <c r="C79" s="3" t="s">
        <v>19</v>
      </c>
      <c r="D79" s="3">
        <v>217</v>
      </c>
      <c r="E79" s="3">
        <v>60</v>
      </c>
      <c r="F79" s="35">
        <f>D79*E79</f>
        <v>13020</v>
      </c>
      <c r="G79" s="10"/>
      <c r="H79" s="21" t="s">
        <v>193</v>
      </c>
    </row>
    <row r="80" spans="1:8" x14ac:dyDescent="0.3">
      <c r="A80" s="18">
        <v>3242</v>
      </c>
      <c r="B80" s="4" t="s">
        <v>82</v>
      </c>
      <c r="C80" s="3" t="s">
        <v>34</v>
      </c>
      <c r="D80" s="3">
        <v>9</v>
      </c>
      <c r="E80" s="6">
        <v>220</v>
      </c>
      <c r="F80" s="35">
        <f>D80*E80</f>
        <v>1980</v>
      </c>
      <c r="G80" s="10"/>
      <c r="H80" s="21" t="s">
        <v>193</v>
      </c>
    </row>
    <row r="81" spans="1:10" x14ac:dyDescent="0.3">
      <c r="A81" s="18">
        <v>325</v>
      </c>
      <c r="B81" s="3" t="s">
        <v>83</v>
      </c>
      <c r="C81" s="3"/>
      <c r="D81" s="3"/>
      <c r="E81" s="3"/>
      <c r="F81" s="36"/>
      <c r="G81" s="10"/>
      <c r="H81" s="21"/>
    </row>
    <row r="82" spans="1:10" x14ac:dyDescent="0.3">
      <c r="A82" s="18">
        <v>3251</v>
      </c>
      <c r="B82" s="4" t="s">
        <v>84</v>
      </c>
      <c r="C82" s="3" t="s">
        <v>19</v>
      </c>
      <c r="D82" s="3">
        <v>452</v>
      </c>
      <c r="E82" s="3">
        <v>52.6</v>
      </c>
      <c r="F82" s="35">
        <f>D82*E82</f>
        <v>23775.200000000001</v>
      </c>
      <c r="G82" s="10"/>
      <c r="H82" s="21" t="s">
        <v>193</v>
      </c>
    </row>
    <row r="83" spans="1:10" x14ac:dyDescent="0.3">
      <c r="A83" s="18">
        <v>3252</v>
      </c>
      <c r="B83" s="4" t="s">
        <v>85</v>
      </c>
      <c r="C83" s="3" t="s">
        <v>19</v>
      </c>
      <c r="D83" s="3">
        <v>452</v>
      </c>
      <c r="E83" s="3">
        <v>16</v>
      </c>
      <c r="F83" s="35">
        <f>D83*E83</f>
        <v>7232</v>
      </c>
      <c r="G83" s="10"/>
      <c r="H83" s="21" t="s">
        <v>193</v>
      </c>
    </row>
    <row r="84" spans="1:10" x14ac:dyDescent="0.3">
      <c r="A84" s="17">
        <v>33</v>
      </c>
      <c r="B84" s="2" t="s">
        <v>86</v>
      </c>
      <c r="C84" s="2"/>
      <c r="D84" s="2"/>
      <c r="E84" s="2"/>
      <c r="F84" s="34"/>
      <c r="G84" s="9">
        <f>SUM(F85:F87)</f>
        <v>8206</v>
      </c>
      <c r="H84" s="21"/>
    </row>
    <row r="85" spans="1:10" x14ac:dyDescent="0.3">
      <c r="A85" s="18">
        <v>332</v>
      </c>
      <c r="B85" s="3" t="s">
        <v>46</v>
      </c>
      <c r="C85" s="3"/>
      <c r="D85" s="3"/>
      <c r="E85" s="3"/>
      <c r="F85" s="36"/>
      <c r="G85" s="10"/>
      <c r="H85" s="21"/>
    </row>
    <row r="86" spans="1:10" x14ac:dyDescent="0.3">
      <c r="A86" s="18">
        <v>3321</v>
      </c>
      <c r="B86" s="4" t="s">
        <v>87</v>
      </c>
      <c r="C86" s="3" t="s">
        <v>19</v>
      </c>
      <c r="D86" s="3">
        <v>149.19999999999999</v>
      </c>
      <c r="E86" s="3">
        <v>30</v>
      </c>
      <c r="F86" s="35">
        <f>D86*E86</f>
        <v>4476</v>
      </c>
      <c r="G86" s="10"/>
      <c r="H86" s="21" t="s">
        <v>193</v>
      </c>
    </row>
    <row r="87" spans="1:10" x14ac:dyDescent="0.3">
      <c r="A87" s="18">
        <v>3322</v>
      </c>
      <c r="B87" s="7" t="s">
        <v>62</v>
      </c>
      <c r="C87" s="3" t="s">
        <v>19</v>
      </c>
      <c r="D87" s="3">
        <v>149.19999999999999</v>
      </c>
      <c r="E87" s="3">
        <v>25</v>
      </c>
      <c r="F87" s="35">
        <f>D87*E87</f>
        <v>3729.9999999999995</v>
      </c>
      <c r="G87" s="10"/>
      <c r="H87" s="21" t="s">
        <v>193</v>
      </c>
    </row>
    <row r="88" spans="1:10" x14ac:dyDescent="0.3">
      <c r="A88" s="16">
        <v>34</v>
      </c>
      <c r="B88" s="2" t="s">
        <v>88</v>
      </c>
      <c r="C88" s="2"/>
      <c r="D88" s="2"/>
      <c r="E88" s="2"/>
      <c r="F88" s="34"/>
      <c r="G88" s="9">
        <f>SUM(F89:F93)</f>
        <v>2100</v>
      </c>
      <c r="H88" s="30"/>
      <c r="J88" s="29"/>
    </row>
    <row r="89" spans="1:10" x14ac:dyDescent="0.3">
      <c r="A89" s="18">
        <v>342</v>
      </c>
      <c r="B89" s="3" t="s">
        <v>46</v>
      </c>
      <c r="C89" s="3"/>
      <c r="D89" s="3"/>
      <c r="E89" s="3"/>
      <c r="F89" s="36"/>
      <c r="G89" s="10"/>
      <c r="H89" s="21"/>
      <c r="I89" s="1"/>
    </row>
    <row r="90" spans="1:10" x14ac:dyDescent="0.3">
      <c r="A90" s="18">
        <v>3421</v>
      </c>
      <c r="B90" s="4" t="s">
        <v>89</v>
      </c>
      <c r="C90" s="3" t="s">
        <v>13</v>
      </c>
      <c r="D90" s="3">
        <v>3</v>
      </c>
      <c r="E90" s="3">
        <v>700</v>
      </c>
      <c r="F90" s="35">
        <f>D90*E90</f>
        <v>2100</v>
      </c>
      <c r="G90" s="10"/>
      <c r="H90" s="21" t="s">
        <v>193</v>
      </c>
      <c r="I90" s="1"/>
    </row>
    <row r="91" spans="1:10" x14ac:dyDescent="0.3">
      <c r="A91" s="71">
        <v>343</v>
      </c>
      <c r="B91" s="64" t="s">
        <v>50</v>
      </c>
      <c r="C91" s="64"/>
      <c r="D91" s="64"/>
      <c r="E91" s="64"/>
      <c r="F91" s="65"/>
      <c r="G91" s="66"/>
      <c r="H91" s="30"/>
      <c r="J91" s="29"/>
    </row>
    <row r="92" spans="1:10" x14ac:dyDescent="0.3">
      <c r="A92" s="71">
        <v>3431</v>
      </c>
      <c r="B92" s="67" t="s">
        <v>90</v>
      </c>
      <c r="C92" s="64" t="s">
        <v>9</v>
      </c>
      <c r="D92" s="64">
        <v>1</v>
      </c>
      <c r="E92" s="64"/>
      <c r="F92" s="69"/>
      <c r="G92" s="66"/>
      <c r="H92" s="30" t="s">
        <v>194</v>
      </c>
      <c r="I92" s="29" t="s">
        <v>196</v>
      </c>
      <c r="J92" s="29"/>
    </row>
    <row r="93" spans="1:10" x14ac:dyDescent="0.3">
      <c r="A93" s="71">
        <v>3431</v>
      </c>
      <c r="B93" s="67" t="s">
        <v>91</v>
      </c>
      <c r="C93" s="64" t="s">
        <v>9</v>
      </c>
      <c r="D93" s="64">
        <v>2</v>
      </c>
      <c r="E93" s="64"/>
      <c r="F93" s="69"/>
      <c r="G93" s="66"/>
      <c r="H93" s="30" t="s">
        <v>195</v>
      </c>
      <c r="I93" s="29" t="s">
        <v>196</v>
      </c>
      <c r="J93" s="29"/>
    </row>
    <row r="94" spans="1:10" x14ac:dyDescent="0.3">
      <c r="A94" s="16">
        <v>4</v>
      </c>
      <c r="B94" s="2" t="s">
        <v>92</v>
      </c>
      <c r="C94" s="2"/>
      <c r="D94" s="2"/>
      <c r="E94" s="2"/>
      <c r="F94" s="34"/>
      <c r="G94" s="8">
        <f>SUM(G95:G122)</f>
        <v>102433.2</v>
      </c>
      <c r="H94" s="30"/>
    </row>
    <row r="95" spans="1:10" x14ac:dyDescent="0.3">
      <c r="A95" s="17">
        <v>41</v>
      </c>
      <c r="B95" s="2" t="s">
        <v>93</v>
      </c>
      <c r="C95" s="2"/>
      <c r="D95" s="2"/>
      <c r="E95" s="2"/>
      <c r="F95" s="34"/>
      <c r="G95" s="9">
        <f>SUM(F96:F99)</f>
        <v>34400</v>
      </c>
      <c r="H95" s="21"/>
    </row>
    <row r="96" spans="1:10" x14ac:dyDescent="0.3">
      <c r="A96" s="18">
        <v>411</v>
      </c>
      <c r="B96" s="3" t="s">
        <v>94</v>
      </c>
      <c r="C96" s="3"/>
      <c r="D96" s="3"/>
      <c r="E96" s="3"/>
      <c r="F96" s="36"/>
      <c r="G96" s="10"/>
      <c r="H96" s="21"/>
    </row>
    <row r="97" spans="1:10" x14ac:dyDescent="0.3">
      <c r="A97" s="18"/>
      <c r="B97" s="4" t="s">
        <v>95</v>
      </c>
      <c r="C97" s="3" t="s">
        <v>19</v>
      </c>
      <c r="D97" s="3">
        <v>77</v>
      </c>
      <c r="E97" s="3">
        <v>400</v>
      </c>
      <c r="F97" s="35">
        <f>D97*E97</f>
        <v>30800</v>
      </c>
      <c r="G97" s="10"/>
      <c r="H97" s="21" t="s">
        <v>193</v>
      </c>
    </row>
    <row r="98" spans="1:10" x14ac:dyDescent="0.3">
      <c r="A98" s="18">
        <v>415</v>
      </c>
      <c r="B98" s="3" t="s">
        <v>96</v>
      </c>
      <c r="C98" s="3"/>
      <c r="D98" s="3"/>
      <c r="E98" s="3"/>
      <c r="F98" s="36"/>
      <c r="G98" s="10"/>
      <c r="H98" s="21"/>
    </row>
    <row r="99" spans="1:10" x14ac:dyDescent="0.3">
      <c r="A99" s="18"/>
      <c r="B99" s="4" t="s">
        <v>97</v>
      </c>
      <c r="C99" s="3" t="s">
        <v>34</v>
      </c>
      <c r="D99" s="3">
        <v>3</v>
      </c>
      <c r="E99" s="3">
        <v>1200</v>
      </c>
      <c r="F99" s="35">
        <f>D99*E99</f>
        <v>3600</v>
      </c>
      <c r="G99" s="10"/>
      <c r="H99" s="21" t="s">
        <v>193</v>
      </c>
    </row>
    <row r="100" spans="1:10" x14ac:dyDescent="0.3">
      <c r="A100" s="17">
        <v>42</v>
      </c>
      <c r="B100" s="2" t="s">
        <v>98</v>
      </c>
      <c r="C100" s="2"/>
      <c r="D100" s="2"/>
      <c r="E100" s="2"/>
      <c r="F100" s="34"/>
      <c r="G100" s="9">
        <f>SUM(F101)</f>
        <v>3697.2</v>
      </c>
      <c r="H100" s="21"/>
    </row>
    <row r="101" spans="1:10" x14ac:dyDescent="0.3">
      <c r="A101" s="18">
        <v>427</v>
      </c>
      <c r="B101" s="3" t="s">
        <v>99</v>
      </c>
      <c r="C101" s="3" t="s">
        <v>19</v>
      </c>
      <c r="D101" s="3">
        <v>23.7</v>
      </c>
      <c r="E101" s="3">
        <v>156</v>
      </c>
      <c r="F101" s="35">
        <f>D101*E101</f>
        <v>3697.2</v>
      </c>
      <c r="G101" s="10"/>
      <c r="H101" s="21" t="s">
        <v>193</v>
      </c>
    </row>
    <row r="102" spans="1:10" x14ac:dyDescent="0.3">
      <c r="A102" s="72">
        <v>43</v>
      </c>
      <c r="B102" s="61" t="s">
        <v>100</v>
      </c>
      <c r="C102" s="61"/>
      <c r="D102" s="61"/>
      <c r="E102" s="61"/>
      <c r="F102" s="62"/>
      <c r="G102" s="63"/>
      <c r="H102" s="30"/>
      <c r="J102" s="29"/>
    </row>
    <row r="103" spans="1:10" x14ac:dyDescent="0.3">
      <c r="A103" s="71">
        <v>431</v>
      </c>
      <c r="B103" s="64" t="s">
        <v>101</v>
      </c>
      <c r="C103" s="64" t="s">
        <v>9</v>
      </c>
      <c r="D103" s="64">
        <v>1</v>
      </c>
      <c r="E103" s="64"/>
      <c r="F103" s="69"/>
      <c r="G103" s="66"/>
      <c r="H103" s="30" t="s">
        <v>192</v>
      </c>
      <c r="I103" s="29" t="s">
        <v>196</v>
      </c>
      <c r="J103" s="29"/>
    </row>
    <row r="104" spans="1:10" x14ac:dyDescent="0.3">
      <c r="A104" s="71">
        <v>432</v>
      </c>
      <c r="B104" s="64" t="s">
        <v>102</v>
      </c>
      <c r="C104" s="64"/>
      <c r="D104" s="64"/>
      <c r="E104" s="64"/>
      <c r="F104" s="65"/>
      <c r="G104" s="66"/>
      <c r="H104" s="30"/>
      <c r="J104" s="29"/>
    </row>
    <row r="105" spans="1:10" x14ac:dyDescent="0.3">
      <c r="A105" s="71"/>
      <c r="B105" s="67" t="s">
        <v>103</v>
      </c>
      <c r="C105" s="64" t="s">
        <v>34</v>
      </c>
      <c r="D105" s="64">
        <v>4</v>
      </c>
      <c r="E105" s="64"/>
      <c r="F105" s="69"/>
      <c r="G105" s="66"/>
      <c r="H105" s="30" t="s">
        <v>192</v>
      </c>
      <c r="I105" s="29" t="s">
        <v>196</v>
      </c>
      <c r="J105" s="29"/>
    </row>
    <row r="106" spans="1:10" x14ac:dyDescent="0.3">
      <c r="A106" s="71"/>
      <c r="B106" s="67" t="s">
        <v>104</v>
      </c>
      <c r="C106" s="64" t="s">
        <v>34</v>
      </c>
      <c r="D106" s="64">
        <v>2</v>
      </c>
      <c r="E106" s="64"/>
      <c r="F106" s="69"/>
      <c r="G106" s="66"/>
      <c r="H106" s="30" t="s">
        <v>192</v>
      </c>
      <c r="I106" s="29" t="s">
        <v>196</v>
      </c>
      <c r="J106" s="29"/>
    </row>
    <row r="107" spans="1:10" x14ac:dyDescent="0.3">
      <c r="A107" s="71"/>
      <c r="B107" s="67" t="s">
        <v>105</v>
      </c>
      <c r="C107" s="64" t="s">
        <v>34</v>
      </c>
      <c r="D107" s="64">
        <v>1</v>
      </c>
      <c r="E107" s="64"/>
      <c r="F107" s="69"/>
      <c r="G107" s="66"/>
      <c r="H107" s="30" t="s">
        <v>192</v>
      </c>
      <c r="I107" s="29" t="s">
        <v>196</v>
      </c>
      <c r="J107" s="29"/>
    </row>
    <row r="108" spans="1:10" x14ac:dyDescent="0.3">
      <c r="A108" s="71">
        <v>433</v>
      </c>
      <c r="B108" s="64" t="s">
        <v>106</v>
      </c>
      <c r="C108" s="64"/>
      <c r="D108" s="64"/>
      <c r="E108" s="64"/>
      <c r="F108" s="65"/>
      <c r="G108" s="66"/>
      <c r="H108" s="30"/>
      <c r="J108" s="29"/>
    </row>
    <row r="109" spans="1:10" x14ac:dyDescent="0.3">
      <c r="A109" s="71"/>
      <c r="B109" s="67" t="s">
        <v>107</v>
      </c>
      <c r="C109" s="64" t="s">
        <v>34</v>
      </c>
      <c r="D109" s="64">
        <v>1</v>
      </c>
      <c r="E109" s="64"/>
      <c r="F109" s="69"/>
      <c r="G109" s="66"/>
      <c r="H109" s="30" t="s">
        <v>192</v>
      </c>
      <c r="I109" s="29" t="s">
        <v>196</v>
      </c>
      <c r="J109" s="29"/>
    </row>
    <row r="110" spans="1:10" x14ac:dyDescent="0.3">
      <c r="A110" s="70">
        <v>47</v>
      </c>
      <c r="B110" s="61" t="s">
        <v>108</v>
      </c>
      <c r="C110" s="61"/>
      <c r="D110" s="61"/>
      <c r="E110" s="61"/>
      <c r="F110" s="62"/>
      <c r="G110" s="63"/>
      <c r="H110" s="30"/>
      <c r="J110" s="29"/>
    </row>
    <row r="111" spans="1:10" x14ac:dyDescent="0.3">
      <c r="A111" s="71">
        <v>473</v>
      </c>
      <c r="B111" s="64" t="s">
        <v>109</v>
      </c>
      <c r="C111" s="64"/>
      <c r="D111" s="64"/>
      <c r="E111" s="64"/>
      <c r="F111" s="65"/>
      <c r="G111" s="66"/>
      <c r="H111" s="30"/>
      <c r="J111" s="29"/>
    </row>
    <row r="112" spans="1:10" x14ac:dyDescent="0.3">
      <c r="A112" s="71"/>
      <c r="B112" s="67" t="s">
        <v>110</v>
      </c>
      <c r="C112" s="64" t="s">
        <v>23</v>
      </c>
      <c r="D112" s="64">
        <v>15</v>
      </c>
      <c r="E112" s="64"/>
      <c r="F112" s="69"/>
      <c r="G112" s="66"/>
      <c r="H112" s="30" t="s">
        <v>195</v>
      </c>
      <c r="I112" s="29" t="s">
        <v>196</v>
      </c>
      <c r="J112" s="29"/>
    </row>
    <row r="113" spans="1:9" x14ac:dyDescent="0.3">
      <c r="A113" s="17">
        <v>48</v>
      </c>
      <c r="B113" s="2" t="s">
        <v>111</v>
      </c>
      <c r="C113" s="2"/>
      <c r="D113" s="2"/>
      <c r="E113" s="2"/>
      <c r="F113" s="34"/>
      <c r="G113" s="9">
        <f>SUM(F114:F122)</f>
        <v>64336</v>
      </c>
      <c r="H113" s="30"/>
    </row>
    <row r="114" spans="1:9" x14ac:dyDescent="0.3">
      <c r="A114" s="18">
        <v>485</v>
      </c>
      <c r="B114" s="3" t="s">
        <v>54</v>
      </c>
      <c r="C114" s="3"/>
      <c r="D114" s="3"/>
      <c r="E114" s="3"/>
      <c r="F114" s="36"/>
      <c r="G114" s="10"/>
      <c r="H114" s="30"/>
    </row>
    <row r="115" spans="1:9" x14ac:dyDescent="0.3">
      <c r="A115" s="18"/>
      <c r="B115" s="4" t="s">
        <v>112</v>
      </c>
      <c r="C115" s="3" t="s">
        <v>23</v>
      </c>
      <c r="D115" s="3">
        <v>116</v>
      </c>
      <c r="E115" s="3">
        <v>20</v>
      </c>
      <c r="F115" s="35">
        <f>D115*E115</f>
        <v>2320</v>
      </c>
      <c r="G115" s="10"/>
      <c r="H115" s="21" t="s">
        <v>193</v>
      </c>
    </row>
    <row r="116" spans="1:9" x14ac:dyDescent="0.3">
      <c r="A116" s="18">
        <v>488</v>
      </c>
      <c r="B116" s="3" t="s">
        <v>113</v>
      </c>
      <c r="C116" s="3"/>
      <c r="D116" s="3"/>
      <c r="E116" s="3"/>
      <c r="F116" s="36"/>
      <c r="G116" s="10"/>
      <c r="H116" s="21"/>
    </row>
    <row r="117" spans="1:9" x14ac:dyDescent="0.3">
      <c r="A117" s="18"/>
      <c r="B117" s="4" t="s">
        <v>114</v>
      </c>
      <c r="C117" s="3" t="s">
        <v>19</v>
      </c>
      <c r="D117" s="3">
        <v>608</v>
      </c>
      <c r="E117" s="3">
        <v>102</v>
      </c>
      <c r="F117" s="35">
        <f>D117*E117</f>
        <v>62016</v>
      </c>
      <c r="G117" s="10"/>
      <c r="H117" s="21" t="s">
        <v>193</v>
      </c>
    </row>
    <row r="118" spans="1:9" x14ac:dyDescent="0.3">
      <c r="A118" s="18"/>
      <c r="B118" s="7" t="s">
        <v>115</v>
      </c>
      <c r="C118" s="3"/>
      <c r="D118" s="3"/>
      <c r="E118" s="3"/>
      <c r="F118" s="36"/>
      <c r="G118" s="10"/>
      <c r="H118" s="21"/>
    </row>
    <row r="119" spans="1:9" x14ac:dyDescent="0.3">
      <c r="A119" s="18"/>
      <c r="B119" s="7" t="s">
        <v>116</v>
      </c>
      <c r="C119" s="3"/>
      <c r="D119" s="3"/>
      <c r="E119" s="3"/>
      <c r="F119" s="36"/>
      <c r="G119" s="10"/>
      <c r="H119" s="30"/>
    </row>
    <row r="120" spans="1:9" x14ac:dyDescent="0.3">
      <c r="A120" s="18"/>
      <c r="B120" s="7" t="s">
        <v>117</v>
      </c>
      <c r="C120" s="3"/>
      <c r="D120" s="3"/>
      <c r="E120" s="3"/>
      <c r="F120" s="36"/>
      <c r="G120" s="10"/>
      <c r="H120" s="30"/>
    </row>
    <row r="121" spans="1:9" x14ac:dyDescent="0.3">
      <c r="A121" s="18"/>
      <c r="B121" s="7" t="s">
        <v>118</v>
      </c>
      <c r="C121" s="3"/>
      <c r="D121" s="3"/>
      <c r="E121" s="3"/>
      <c r="F121" s="36"/>
      <c r="G121" s="10"/>
      <c r="H121" s="30"/>
    </row>
    <row r="122" spans="1:9" x14ac:dyDescent="0.3">
      <c r="A122" s="18"/>
      <c r="B122" s="7" t="s">
        <v>119</v>
      </c>
      <c r="C122" s="3"/>
      <c r="D122" s="3"/>
      <c r="E122" s="3"/>
      <c r="F122" s="36"/>
      <c r="G122" s="10"/>
      <c r="H122" s="30"/>
    </row>
    <row r="123" spans="1:9" x14ac:dyDescent="0.3">
      <c r="A123" s="70">
        <v>5</v>
      </c>
      <c r="B123" s="61" t="s">
        <v>120</v>
      </c>
      <c r="C123" s="61"/>
      <c r="D123" s="61"/>
      <c r="E123" s="61"/>
      <c r="F123" s="62"/>
      <c r="G123" s="53"/>
      <c r="H123" s="21"/>
    </row>
    <row r="124" spans="1:9" x14ac:dyDescent="0.3">
      <c r="A124" s="70">
        <v>51</v>
      </c>
      <c r="B124" s="61" t="s">
        <v>121</v>
      </c>
      <c r="C124" s="61"/>
      <c r="D124" s="61"/>
      <c r="E124" s="61"/>
      <c r="F124" s="62"/>
      <c r="G124" s="63"/>
      <c r="H124" s="30"/>
    </row>
    <row r="125" spans="1:9" x14ac:dyDescent="0.3">
      <c r="A125" s="71">
        <v>514</v>
      </c>
      <c r="B125" s="64" t="s">
        <v>123</v>
      </c>
      <c r="C125" s="64"/>
      <c r="D125" s="64"/>
      <c r="E125" s="64"/>
      <c r="F125" s="65"/>
      <c r="G125" s="66"/>
      <c r="H125" s="30"/>
    </row>
    <row r="126" spans="1:9" x14ac:dyDescent="0.3">
      <c r="A126" s="71"/>
      <c r="B126" s="67" t="s">
        <v>124</v>
      </c>
      <c r="C126" s="64" t="s">
        <v>19</v>
      </c>
      <c r="D126" s="64">
        <v>78</v>
      </c>
      <c r="E126" s="64"/>
      <c r="F126" s="69"/>
      <c r="G126" s="66"/>
      <c r="H126" s="30" t="s">
        <v>194</v>
      </c>
      <c r="I126" s="29" t="s">
        <v>196</v>
      </c>
    </row>
    <row r="127" spans="1:9" x14ac:dyDescent="0.3">
      <c r="A127" s="71">
        <v>518</v>
      </c>
      <c r="B127" s="64" t="s">
        <v>125</v>
      </c>
      <c r="C127" s="64"/>
      <c r="D127" s="64"/>
      <c r="E127" s="64"/>
      <c r="F127" s="65"/>
      <c r="G127" s="66"/>
      <c r="H127" s="30"/>
    </row>
    <row r="128" spans="1:9" x14ac:dyDescent="0.3">
      <c r="A128" s="71"/>
      <c r="B128" s="67" t="s">
        <v>126</v>
      </c>
      <c r="C128" s="64" t="s">
        <v>34</v>
      </c>
      <c r="D128" s="64">
        <v>4</v>
      </c>
      <c r="E128" s="64"/>
      <c r="F128" s="69"/>
      <c r="G128" s="66"/>
      <c r="H128" s="30" t="s">
        <v>194</v>
      </c>
      <c r="I128" s="29" t="s">
        <v>196</v>
      </c>
    </row>
    <row r="129" spans="1:9" x14ac:dyDescent="0.3">
      <c r="A129" s="70">
        <v>52</v>
      </c>
      <c r="B129" s="61" t="s">
        <v>127</v>
      </c>
      <c r="C129" s="61"/>
      <c r="D129" s="61"/>
      <c r="E129" s="61"/>
      <c r="F129" s="62"/>
      <c r="G129" s="63"/>
      <c r="H129" s="30"/>
    </row>
    <row r="130" spans="1:9" x14ac:dyDescent="0.3">
      <c r="A130" s="71">
        <v>523</v>
      </c>
      <c r="B130" s="64" t="s">
        <v>128</v>
      </c>
      <c r="C130" s="64"/>
      <c r="D130" s="64"/>
      <c r="E130" s="64"/>
      <c r="F130" s="65"/>
      <c r="G130" s="66"/>
      <c r="H130" s="30"/>
    </row>
    <row r="131" spans="1:9" x14ac:dyDescent="0.3">
      <c r="A131" s="71"/>
      <c r="B131" s="67" t="s">
        <v>129</v>
      </c>
      <c r="C131" s="64" t="s">
        <v>34</v>
      </c>
      <c r="D131" s="64">
        <v>1</v>
      </c>
      <c r="E131" s="64"/>
      <c r="F131" s="69"/>
      <c r="G131" s="66"/>
      <c r="H131" s="30" t="s">
        <v>194</v>
      </c>
      <c r="I131" s="29" t="s">
        <v>196</v>
      </c>
    </row>
    <row r="132" spans="1:9" x14ac:dyDescent="0.3">
      <c r="A132" s="71"/>
      <c r="B132" s="67" t="s">
        <v>130</v>
      </c>
      <c r="C132" s="64" t="s">
        <v>34</v>
      </c>
      <c r="D132" s="64">
        <v>1</v>
      </c>
      <c r="E132" s="64"/>
      <c r="F132" s="69"/>
      <c r="G132" s="66"/>
      <c r="H132" s="30" t="s">
        <v>194</v>
      </c>
      <c r="I132" s="29" t="s">
        <v>196</v>
      </c>
    </row>
    <row r="133" spans="1:9" x14ac:dyDescent="0.3">
      <c r="A133" s="71"/>
      <c r="B133" s="67" t="s">
        <v>131</v>
      </c>
      <c r="C133" s="64" t="s">
        <v>34</v>
      </c>
      <c r="D133" s="64">
        <v>1</v>
      </c>
      <c r="E133" s="64"/>
      <c r="F133" s="69"/>
      <c r="G133" s="66"/>
      <c r="H133" s="30" t="s">
        <v>194</v>
      </c>
      <c r="I133" s="29" t="s">
        <v>196</v>
      </c>
    </row>
    <row r="134" spans="1:9" x14ac:dyDescent="0.3">
      <c r="A134" s="71"/>
      <c r="B134" s="67" t="s">
        <v>132</v>
      </c>
      <c r="C134" s="64" t="s">
        <v>34</v>
      </c>
      <c r="D134" s="64">
        <v>3</v>
      </c>
      <c r="E134" s="64"/>
      <c r="F134" s="69"/>
      <c r="G134" s="66"/>
      <c r="H134" s="30" t="s">
        <v>194</v>
      </c>
      <c r="I134" s="29" t="s">
        <v>196</v>
      </c>
    </row>
    <row r="135" spans="1:9" x14ac:dyDescent="0.3">
      <c r="A135" s="71"/>
      <c r="B135" s="67" t="s">
        <v>133</v>
      </c>
      <c r="C135" s="64" t="s">
        <v>34</v>
      </c>
      <c r="D135" s="64">
        <v>1</v>
      </c>
      <c r="E135" s="64"/>
      <c r="F135" s="69"/>
      <c r="G135" s="66"/>
      <c r="H135" s="30" t="s">
        <v>194</v>
      </c>
      <c r="I135" s="29" t="s">
        <v>196</v>
      </c>
    </row>
    <row r="136" spans="1:9" x14ac:dyDescent="0.3">
      <c r="A136" s="71">
        <v>524</v>
      </c>
      <c r="B136" s="64" t="s">
        <v>134</v>
      </c>
      <c r="C136" s="64"/>
      <c r="D136" s="64"/>
      <c r="E136" s="64"/>
      <c r="F136" s="65"/>
      <c r="G136" s="66"/>
      <c r="H136" s="30"/>
    </row>
    <row r="137" spans="1:9" x14ac:dyDescent="0.3">
      <c r="A137" s="71"/>
      <c r="B137" s="67" t="s">
        <v>135</v>
      </c>
      <c r="C137" s="64" t="s">
        <v>34</v>
      </c>
      <c r="D137" s="64">
        <v>1</v>
      </c>
      <c r="E137" s="64"/>
      <c r="F137" s="69"/>
      <c r="G137" s="66"/>
      <c r="H137" s="30" t="s">
        <v>195</v>
      </c>
      <c r="I137" s="29" t="s">
        <v>196</v>
      </c>
    </row>
    <row r="138" spans="1:9" x14ac:dyDescent="0.3">
      <c r="A138" s="71"/>
      <c r="B138" s="67" t="s">
        <v>136</v>
      </c>
      <c r="C138" s="64" t="s">
        <v>34</v>
      </c>
      <c r="D138" s="64">
        <v>1</v>
      </c>
      <c r="E138" s="64"/>
      <c r="F138" s="69"/>
      <c r="G138" s="66"/>
      <c r="H138" s="30" t="s">
        <v>195</v>
      </c>
      <c r="I138" s="29" t="s">
        <v>196</v>
      </c>
    </row>
    <row r="139" spans="1:9" x14ac:dyDescent="0.3">
      <c r="A139" s="71">
        <v>525</v>
      </c>
      <c r="B139" s="64" t="s">
        <v>137</v>
      </c>
      <c r="C139" s="64"/>
      <c r="D139" s="64"/>
      <c r="E139" s="64"/>
      <c r="F139" s="65"/>
      <c r="G139" s="66"/>
      <c r="H139" s="30"/>
    </row>
    <row r="140" spans="1:9" x14ac:dyDescent="0.3">
      <c r="A140" s="71"/>
      <c r="B140" s="67" t="s">
        <v>138</v>
      </c>
      <c r="C140" s="64" t="s">
        <v>34</v>
      </c>
      <c r="D140" s="64">
        <v>2</v>
      </c>
      <c r="E140" s="64"/>
      <c r="F140" s="69"/>
      <c r="G140" s="66"/>
      <c r="H140" s="30" t="s">
        <v>195</v>
      </c>
      <c r="I140" s="29" t="s">
        <v>196</v>
      </c>
    </row>
    <row r="141" spans="1:9" x14ac:dyDescent="0.3">
      <c r="A141" s="71"/>
      <c r="B141" s="67" t="s">
        <v>139</v>
      </c>
      <c r="C141" s="64" t="s">
        <v>34</v>
      </c>
      <c r="D141" s="64">
        <v>1</v>
      </c>
      <c r="E141" s="64"/>
      <c r="F141" s="69"/>
      <c r="G141" s="66"/>
      <c r="H141" s="30" t="s">
        <v>195</v>
      </c>
      <c r="I141" s="29" t="s">
        <v>196</v>
      </c>
    </row>
    <row r="142" spans="1:9" x14ac:dyDescent="0.3">
      <c r="A142" s="70">
        <v>53</v>
      </c>
      <c r="B142" s="61" t="s">
        <v>140</v>
      </c>
      <c r="C142" s="61"/>
      <c r="D142" s="61"/>
      <c r="E142" s="61"/>
      <c r="F142" s="62"/>
      <c r="G142" s="63"/>
      <c r="H142" s="30"/>
    </row>
    <row r="143" spans="1:9" x14ac:dyDescent="0.3">
      <c r="A143" s="71">
        <v>531</v>
      </c>
      <c r="B143" s="64" t="s">
        <v>122</v>
      </c>
      <c r="C143" s="64"/>
      <c r="D143" s="64"/>
      <c r="E143" s="64"/>
      <c r="F143" s="65"/>
      <c r="G143" s="66"/>
      <c r="H143" s="30"/>
    </row>
    <row r="144" spans="1:9" x14ac:dyDescent="0.3">
      <c r="A144" s="71"/>
      <c r="B144" s="67" t="s">
        <v>141</v>
      </c>
      <c r="C144" s="64" t="s">
        <v>19</v>
      </c>
      <c r="D144" s="64">
        <v>555</v>
      </c>
      <c r="E144" s="64"/>
      <c r="F144" s="69"/>
      <c r="G144" s="66"/>
      <c r="H144" s="30" t="s">
        <v>195</v>
      </c>
      <c r="I144" s="29" t="s">
        <v>196</v>
      </c>
    </row>
    <row r="145" spans="1:9" x14ac:dyDescent="0.3">
      <c r="A145" s="71">
        <v>534</v>
      </c>
      <c r="B145" s="64" t="s">
        <v>142</v>
      </c>
      <c r="C145" s="64" t="s">
        <v>19</v>
      </c>
      <c r="D145" s="64">
        <v>18</v>
      </c>
      <c r="E145" s="64"/>
      <c r="F145" s="69"/>
      <c r="G145" s="66"/>
      <c r="H145" s="30" t="s">
        <v>195</v>
      </c>
      <c r="I145" s="29" t="s">
        <v>196</v>
      </c>
    </row>
    <row r="146" spans="1:9" x14ac:dyDescent="0.3">
      <c r="A146" s="71">
        <v>535</v>
      </c>
      <c r="B146" s="64" t="s">
        <v>143</v>
      </c>
      <c r="C146" s="64"/>
      <c r="D146" s="64"/>
      <c r="E146" s="64"/>
      <c r="F146" s="65"/>
      <c r="G146" s="66"/>
      <c r="H146" s="30"/>
    </row>
    <row r="147" spans="1:9" x14ac:dyDescent="0.3">
      <c r="A147" s="71"/>
      <c r="B147" s="67" t="s">
        <v>144</v>
      </c>
      <c r="C147" s="64" t="s">
        <v>19</v>
      </c>
      <c r="D147" s="64">
        <v>18</v>
      </c>
      <c r="E147" s="64"/>
      <c r="F147" s="69"/>
      <c r="G147" s="66"/>
      <c r="H147" s="30" t="s">
        <v>195</v>
      </c>
      <c r="I147" s="29" t="s">
        <v>196</v>
      </c>
    </row>
    <row r="148" spans="1:9" x14ac:dyDescent="0.3">
      <c r="A148" s="71"/>
      <c r="B148" s="67" t="s">
        <v>145</v>
      </c>
      <c r="C148" s="64" t="s">
        <v>19</v>
      </c>
      <c r="D148" s="64">
        <v>18</v>
      </c>
      <c r="E148" s="64"/>
      <c r="F148" s="69"/>
      <c r="G148" s="66"/>
      <c r="H148" s="30" t="s">
        <v>195</v>
      </c>
      <c r="I148" s="29" t="s">
        <v>196</v>
      </c>
    </row>
    <row r="149" spans="1:9" x14ac:dyDescent="0.3">
      <c r="A149" s="71">
        <v>536</v>
      </c>
      <c r="B149" s="64" t="s">
        <v>146</v>
      </c>
      <c r="C149" s="64"/>
      <c r="D149" s="64"/>
      <c r="E149" s="64"/>
      <c r="F149" s="65"/>
      <c r="G149" s="66"/>
      <c r="H149" s="30"/>
    </row>
    <row r="150" spans="1:9" x14ac:dyDescent="0.3">
      <c r="A150" s="71"/>
      <c r="B150" s="67" t="s">
        <v>147</v>
      </c>
      <c r="C150" s="64" t="s">
        <v>19</v>
      </c>
      <c r="D150" s="64">
        <v>22</v>
      </c>
      <c r="E150" s="64"/>
      <c r="F150" s="69"/>
      <c r="G150" s="66"/>
      <c r="H150" s="30" t="s">
        <v>195</v>
      </c>
      <c r="I150" s="29" t="s">
        <v>196</v>
      </c>
    </row>
    <row r="151" spans="1:9" x14ac:dyDescent="0.3">
      <c r="A151" s="71">
        <v>537</v>
      </c>
      <c r="B151" s="64" t="s">
        <v>148</v>
      </c>
      <c r="C151" s="64" t="s">
        <v>19</v>
      </c>
      <c r="D151" s="64">
        <v>18</v>
      </c>
      <c r="E151" s="64"/>
      <c r="F151" s="69"/>
      <c r="G151" s="66"/>
      <c r="H151" s="30" t="s">
        <v>195</v>
      </c>
      <c r="I151" s="29" t="s">
        <v>196</v>
      </c>
    </row>
    <row r="152" spans="1:9" x14ac:dyDescent="0.3">
      <c r="A152" s="70">
        <v>54</v>
      </c>
      <c r="B152" s="61" t="s">
        <v>149</v>
      </c>
      <c r="C152" s="61"/>
      <c r="D152" s="61"/>
      <c r="E152" s="61"/>
      <c r="F152" s="62"/>
      <c r="G152" s="63"/>
      <c r="H152" s="30"/>
    </row>
    <row r="153" spans="1:9" x14ac:dyDescent="0.3">
      <c r="A153" s="71">
        <v>541</v>
      </c>
      <c r="B153" s="64" t="s">
        <v>122</v>
      </c>
      <c r="C153" s="64"/>
      <c r="D153" s="64"/>
      <c r="E153" s="64"/>
      <c r="F153" s="65"/>
      <c r="G153" s="66"/>
      <c r="H153" s="30"/>
    </row>
    <row r="154" spans="1:9" x14ac:dyDescent="0.3">
      <c r="A154" s="71"/>
      <c r="B154" s="67" t="s">
        <v>150</v>
      </c>
      <c r="C154" s="64" t="s">
        <v>19</v>
      </c>
      <c r="D154" s="64">
        <v>106</v>
      </c>
      <c r="E154" s="64"/>
      <c r="F154" s="69"/>
      <c r="G154" s="66"/>
      <c r="H154" s="30" t="s">
        <v>195</v>
      </c>
      <c r="I154" s="29" t="s">
        <v>196</v>
      </c>
    </row>
    <row r="155" spans="1:9" x14ac:dyDescent="0.3">
      <c r="A155" s="71">
        <v>543</v>
      </c>
      <c r="B155" s="64" t="s">
        <v>151</v>
      </c>
      <c r="C155" s="64"/>
      <c r="D155" s="64"/>
      <c r="E155" s="64"/>
      <c r="F155" s="65"/>
      <c r="G155" s="66"/>
      <c r="H155" s="30"/>
    </row>
    <row r="156" spans="1:9" x14ac:dyDescent="0.3">
      <c r="A156" s="71"/>
      <c r="B156" s="67" t="s">
        <v>152</v>
      </c>
      <c r="C156" s="64" t="s">
        <v>19</v>
      </c>
      <c r="D156" s="64">
        <v>121</v>
      </c>
      <c r="E156" s="64"/>
      <c r="F156" s="69"/>
      <c r="G156" s="66"/>
      <c r="H156" s="30" t="s">
        <v>195</v>
      </c>
      <c r="I156" s="29" t="s">
        <v>196</v>
      </c>
    </row>
    <row r="157" spans="1:9" x14ac:dyDescent="0.3">
      <c r="A157" s="71">
        <v>546</v>
      </c>
      <c r="B157" s="64" t="s">
        <v>153</v>
      </c>
      <c r="C157" s="64"/>
      <c r="D157" s="64"/>
      <c r="E157" s="64"/>
      <c r="F157" s="65"/>
      <c r="G157" s="66"/>
      <c r="H157" s="30"/>
    </row>
    <row r="158" spans="1:9" x14ac:dyDescent="0.3">
      <c r="A158" s="71"/>
      <c r="B158" s="67" t="s">
        <v>147</v>
      </c>
      <c r="C158" s="64" t="s">
        <v>19</v>
      </c>
      <c r="D158" s="64">
        <v>5.5</v>
      </c>
      <c r="E158" s="64"/>
      <c r="F158" s="69"/>
      <c r="G158" s="66"/>
      <c r="H158" s="30" t="s">
        <v>195</v>
      </c>
      <c r="I158" s="29" t="s">
        <v>196</v>
      </c>
    </row>
    <row r="159" spans="1:9" x14ac:dyDescent="0.3">
      <c r="A159" s="70">
        <v>56</v>
      </c>
      <c r="B159" s="61" t="s">
        <v>154</v>
      </c>
      <c r="C159" s="61"/>
      <c r="D159" s="61"/>
      <c r="E159" s="61"/>
      <c r="F159" s="62"/>
      <c r="G159" s="63"/>
      <c r="H159" s="30"/>
    </row>
    <row r="160" spans="1:9" x14ac:dyDescent="0.3">
      <c r="A160" s="71">
        <v>562</v>
      </c>
      <c r="B160" s="64" t="s">
        <v>155</v>
      </c>
      <c r="C160" s="64"/>
      <c r="D160" s="64"/>
      <c r="E160" s="64"/>
      <c r="F160" s="65"/>
      <c r="G160" s="66"/>
      <c r="H160" s="30"/>
    </row>
    <row r="161" spans="1:10" x14ac:dyDescent="0.3">
      <c r="A161" s="71"/>
      <c r="B161" s="67" t="s">
        <v>156</v>
      </c>
      <c r="C161" s="64" t="s">
        <v>19</v>
      </c>
      <c r="D161" s="64">
        <v>149</v>
      </c>
      <c r="E161" s="64"/>
      <c r="F161" s="69"/>
      <c r="G161" s="66"/>
      <c r="H161" s="30" t="s">
        <v>195</v>
      </c>
      <c r="I161" s="29" t="s">
        <v>196</v>
      </c>
    </row>
    <row r="162" spans="1:10" x14ac:dyDescent="0.3">
      <c r="A162" s="71"/>
      <c r="B162" s="73" t="s">
        <v>157</v>
      </c>
      <c r="C162" s="64"/>
      <c r="D162" s="64"/>
      <c r="E162" s="64"/>
      <c r="F162" s="65"/>
      <c r="G162" s="66"/>
      <c r="H162" s="30"/>
    </row>
    <row r="163" spans="1:10" x14ac:dyDescent="0.3">
      <c r="A163" s="71"/>
      <c r="B163" s="73" t="s">
        <v>158</v>
      </c>
      <c r="C163" s="64"/>
      <c r="D163" s="64"/>
      <c r="E163" s="64"/>
      <c r="F163" s="65"/>
      <c r="G163" s="66"/>
      <c r="H163" s="30"/>
    </row>
    <row r="164" spans="1:10" x14ac:dyDescent="0.3">
      <c r="A164" s="71">
        <v>565</v>
      </c>
      <c r="B164" s="64" t="s">
        <v>159</v>
      </c>
      <c r="C164" s="64"/>
      <c r="D164" s="64"/>
      <c r="E164" s="64"/>
      <c r="F164" s="65"/>
      <c r="G164" s="66"/>
      <c r="H164" s="30"/>
    </row>
    <row r="165" spans="1:10" x14ac:dyDescent="0.3">
      <c r="A165" s="71"/>
      <c r="B165" s="67" t="s">
        <v>144</v>
      </c>
      <c r="C165" s="64" t="s">
        <v>19</v>
      </c>
      <c r="D165" s="64">
        <v>68</v>
      </c>
      <c r="E165" s="64"/>
      <c r="F165" s="69"/>
      <c r="G165" s="66"/>
      <c r="H165" s="30" t="s">
        <v>195</v>
      </c>
      <c r="I165" s="29" t="s">
        <v>196</v>
      </c>
    </row>
    <row r="166" spans="1:10" x14ac:dyDescent="0.3">
      <c r="A166" s="18"/>
      <c r="B166" s="67" t="s">
        <v>145</v>
      </c>
      <c r="C166" s="64" t="s">
        <v>19</v>
      </c>
      <c r="D166" s="64">
        <v>68</v>
      </c>
      <c r="E166" s="64"/>
      <c r="F166" s="69"/>
      <c r="G166" s="10"/>
      <c r="H166" s="30" t="s">
        <v>195</v>
      </c>
      <c r="I166" s="29" t="s">
        <v>196</v>
      </c>
    </row>
    <row r="167" spans="1:10" x14ac:dyDescent="0.3">
      <c r="A167" s="70">
        <v>6</v>
      </c>
      <c r="B167" s="61" t="s">
        <v>160</v>
      </c>
      <c r="C167" s="61"/>
      <c r="D167" s="61"/>
      <c r="E167" s="61"/>
      <c r="F167" s="62"/>
      <c r="G167" s="53"/>
      <c r="H167" s="30"/>
      <c r="J167" s="29"/>
    </row>
    <row r="168" spans="1:10" x14ac:dyDescent="0.3">
      <c r="A168" s="70">
        <v>62</v>
      </c>
      <c r="B168" s="61" t="s">
        <v>161</v>
      </c>
      <c r="C168" s="61"/>
      <c r="D168" s="61"/>
      <c r="E168" s="61"/>
      <c r="F168" s="62"/>
      <c r="G168" s="63"/>
      <c r="H168" s="30"/>
      <c r="J168" s="29"/>
    </row>
    <row r="169" spans="1:10" x14ac:dyDescent="0.3">
      <c r="A169" s="71"/>
      <c r="B169" s="67" t="s">
        <v>162</v>
      </c>
      <c r="C169" s="64" t="s">
        <v>9</v>
      </c>
      <c r="D169" s="64">
        <v>1</v>
      </c>
      <c r="E169" s="64"/>
      <c r="F169" s="69"/>
      <c r="G169" s="66"/>
      <c r="H169" s="30" t="s">
        <v>195</v>
      </c>
      <c r="I169" s="29" t="s">
        <v>196</v>
      </c>
      <c r="J169" s="29"/>
    </row>
    <row r="170" spans="1:10" x14ac:dyDescent="0.3">
      <c r="A170" s="71"/>
      <c r="B170" s="67" t="s">
        <v>163</v>
      </c>
      <c r="C170" s="64" t="s">
        <v>34</v>
      </c>
      <c r="D170" s="64">
        <v>1</v>
      </c>
      <c r="E170" s="64"/>
      <c r="F170" s="69"/>
      <c r="G170" s="66"/>
      <c r="H170" s="30" t="s">
        <v>195</v>
      </c>
      <c r="I170" s="29" t="s">
        <v>196</v>
      </c>
      <c r="J170" s="29"/>
    </row>
    <row r="171" spans="1:10" x14ac:dyDescent="0.3">
      <c r="A171" s="70">
        <v>65</v>
      </c>
      <c r="B171" s="61" t="s">
        <v>164</v>
      </c>
      <c r="C171" s="61"/>
      <c r="D171" s="61"/>
      <c r="E171" s="61"/>
      <c r="F171" s="62"/>
      <c r="G171" s="63"/>
      <c r="H171" s="30"/>
      <c r="J171" s="29"/>
    </row>
    <row r="172" spans="1:10" x14ac:dyDescent="0.3">
      <c r="A172" s="71">
        <v>655</v>
      </c>
      <c r="B172" s="64" t="s">
        <v>165</v>
      </c>
      <c r="C172" s="64"/>
      <c r="D172" s="64"/>
      <c r="E172" s="64"/>
      <c r="F172" s="65"/>
      <c r="G172" s="66"/>
      <c r="H172" s="30"/>
      <c r="J172" s="29"/>
    </row>
    <row r="173" spans="1:10" x14ac:dyDescent="0.3">
      <c r="A173" s="71"/>
      <c r="B173" s="67" t="s">
        <v>166</v>
      </c>
      <c r="C173" s="64" t="s">
        <v>34</v>
      </c>
      <c r="D173" s="64">
        <v>2</v>
      </c>
      <c r="E173" s="64"/>
      <c r="F173" s="69"/>
      <c r="G173" s="66"/>
      <c r="H173" s="30" t="s">
        <v>195</v>
      </c>
      <c r="I173" s="29" t="s">
        <v>196</v>
      </c>
      <c r="J173" s="29"/>
    </row>
    <row r="174" spans="1:10" x14ac:dyDescent="0.3">
      <c r="A174" s="70">
        <v>7</v>
      </c>
      <c r="B174" s="61" t="s">
        <v>167</v>
      </c>
      <c r="C174" s="61"/>
      <c r="D174" s="61"/>
      <c r="E174" s="61"/>
      <c r="F174" s="62"/>
      <c r="G174" s="53"/>
      <c r="H174" s="30"/>
      <c r="J174" s="29"/>
    </row>
    <row r="175" spans="1:10" x14ac:dyDescent="0.3">
      <c r="A175" s="70">
        <v>71</v>
      </c>
      <c r="B175" s="61" t="s">
        <v>168</v>
      </c>
      <c r="C175" s="61"/>
      <c r="D175" s="61"/>
      <c r="E175" s="61"/>
      <c r="F175" s="62"/>
      <c r="G175" s="63"/>
      <c r="H175" s="30"/>
      <c r="J175" s="29"/>
    </row>
    <row r="176" spans="1:10" x14ac:dyDescent="0.3">
      <c r="A176" s="71">
        <v>711</v>
      </c>
      <c r="B176" s="64" t="s">
        <v>169</v>
      </c>
      <c r="C176" s="64" t="s">
        <v>9</v>
      </c>
      <c r="D176" s="64">
        <v>1</v>
      </c>
      <c r="E176" s="64"/>
      <c r="F176" s="69"/>
      <c r="G176" s="66"/>
      <c r="H176" s="30" t="s">
        <v>194</v>
      </c>
      <c r="I176" s="29" t="s">
        <v>196</v>
      </c>
      <c r="J176" s="29"/>
    </row>
    <row r="177" spans="1:10" x14ac:dyDescent="0.3">
      <c r="A177" s="71">
        <v>712</v>
      </c>
      <c r="B177" s="64" t="s">
        <v>170</v>
      </c>
      <c r="C177" s="64" t="s">
        <v>9</v>
      </c>
      <c r="D177" s="64">
        <v>1</v>
      </c>
      <c r="E177" s="64"/>
      <c r="F177" s="69"/>
      <c r="G177" s="66"/>
      <c r="H177" s="30" t="s">
        <v>194</v>
      </c>
      <c r="I177" s="29" t="s">
        <v>196</v>
      </c>
      <c r="J177" s="29"/>
    </row>
    <row r="178" spans="1:10" x14ac:dyDescent="0.3">
      <c r="A178" s="71">
        <v>713</v>
      </c>
      <c r="B178" s="64" t="s">
        <v>171</v>
      </c>
      <c r="C178" s="64" t="s">
        <v>9</v>
      </c>
      <c r="D178" s="64">
        <v>1</v>
      </c>
      <c r="E178" s="64"/>
      <c r="F178" s="69"/>
      <c r="G178" s="66"/>
      <c r="H178" s="30" t="s">
        <v>194</v>
      </c>
      <c r="I178" s="29" t="s">
        <v>196</v>
      </c>
      <c r="J178" s="29"/>
    </row>
    <row r="179" spans="1:10" x14ac:dyDescent="0.3">
      <c r="A179" s="70">
        <v>72</v>
      </c>
      <c r="B179" s="61" t="s">
        <v>172</v>
      </c>
      <c r="C179" s="61"/>
      <c r="D179" s="61"/>
      <c r="E179" s="61"/>
      <c r="F179" s="62"/>
      <c r="G179" s="63"/>
      <c r="H179" s="30"/>
      <c r="J179" s="29"/>
    </row>
    <row r="180" spans="1:10" x14ac:dyDescent="0.3">
      <c r="A180" s="71">
        <v>721</v>
      </c>
      <c r="B180" s="64" t="s">
        <v>173</v>
      </c>
      <c r="C180" s="64" t="s">
        <v>9</v>
      </c>
      <c r="D180" s="64">
        <v>1</v>
      </c>
      <c r="E180" s="64"/>
      <c r="F180" s="69"/>
      <c r="G180" s="66"/>
      <c r="H180" s="30" t="s">
        <v>194</v>
      </c>
      <c r="I180" s="29" t="s">
        <v>196</v>
      </c>
      <c r="J180" s="29"/>
    </row>
    <row r="181" spans="1:10" x14ac:dyDescent="0.3">
      <c r="A181" s="71">
        <v>723</v>
      </c>
      <c r="B181" s="64" t="s">
        <v>174</v>
      </c>
      <c r="C181" s="64"/>
      <c r="D181" s="64"/>
      <c r="E181" s="64"/>
      <c r="F181" s="65"/>
      <c r="G181" s="66"/>
      <c r="H181" s="30"/>
      <c r="J181" s="29"/>
    </row>
    <row r="182" spans="1:10" x14ac:dyDescent="0.3">
      <c r="A182" s="71"/>
      <c r="B182" s="67" t="s">
        <v>175</v>
      </c>
      <c r="C182" s="64" t="s">
        <v>9</v>
      </c>
      <c r="D182" s="64">
        <v>1</v>
      </c>
      <c r="E182" s="64"/>
      <c r="F182" s="69"/>
      <c r="G182" s="66"/>
      <c r="H182" s="30" t="s">
        <v>195</v>
      </c>
      <c r="I182" s="29" t="s">
        <v>196</v>
      </c>
      <c r="J182" s="29"/>
    </row>
    <row r="183" spans="1:10" x14ac:dyDescent="0.3">
      <c r="A183" s="71"/>
      <c r="B183" s="67" t="s">
        <v>174</v>
      </c>
      <c r="C183" s="64" t="s">
        <v>9</v>
      </c>
      <c r="D183" s="64">
        <v>1</v>
      </c>
      <c r="E183" s="64"/>
      <c r="F183" s="69"/>
      <c r="G183" s="66"/>
      <c r="H183" s="30" t="s">
        <v>194</v>
      </c>
      <c r="I183" s="29" t="s">
        <v>196</v>
      </c>
      <c r="J183" s="29"/>
    </row>
    <row r="184" spans="1:10" x14ac:dyDescent="0.3">
      <c r="A184" s="71">
        <v>724</v>
      </c>
      <c r="B184" s="64" t="s">
        <v>176</v>
      </c>
      <c r="C184" s="64" t="s">
        <v>9</v>
      </c>
      <c r="D184" s="64">
        <v>1</v>
      </c>
      <c r="E184" s="64"/>
      <c r="F184" s="69"/>
      <c r="G184" s="66"/>
      <c r="H184" s="30" t="s">
        <v>194</v>
      </c>
      <c r="I184" s="29" t="s">
        <v>196</v>
      </c>
      <c r="J184" s="29"/>
    </row>
    <row r="185" spans="1:10" x14ac:dyDescent="0.3">
      <c r="A185" s="71">
        <v>725</v>
      </c>
      <c r="B185" s="64" t="s">
        <v>177</v>
      </c>
      <c r="C185" s="64" t="s">
        <v>9</v>
      </c>
      <c r="D185" s="64">
        <v>1</v>
      </c>
      <c r="E185" s="64"/>
      <c r="F185" s="69"/>
      <c r="G185" s="66"/>
      <c r="H185" s="30" t="s">
        <v>194</v>
      </c>
      <c r="I185" s="29" t="s">
        <v>196</v>
      </c>
      <c r="J185" s="29"/>
    </row>
    <row r="186" spans="1:10" x14ac:dyDescent="0.3">
      <c r="A186" s="71">
        <v>726</v>
      </c>
      <c r="B186" s="64" t="s">
        <v>178</v>
      </c>
      <c r="C186" s="64" t="s">
        <v>9</v>
      </c>
      <c r="D186" s="64">
        <v>1</v>
      </c>
      <c r="E186" s="64"/>
      <c r="F186" s="69"/>
      <c r="G186" s="66"/>
      <c r="H186" s="30" t="s">
        <v>195</v>
      </c>
      <c r="I186" s="29" t="s">
        <v>196</v>
      </c>
      <c r="J186" s="29"/>
    </row>
    <row r="187" spans="1:10" x14ac:dyDescent="0.3">
      <c r="A187" s="70">
        <v>73</v>
      </c>
      <c r="B187" s="61" t="s">
        <v>179</v>
      </c>
      <c r="C187" s="61"/>
      <c r="D187" s="61"/>
      <c r="E187" s="61"/>
      <c r="F187" s="62"/>
      <c r="G187" s="63"/>
      <c r="H187" s="30"/>
      <c r="J187" s="29"/>
    </row>
    <row r="188" spans="1:10" x14ac:dyDescent="0.3">
      <c r="A188" s="71">
        <v>734</v>
      </c>
      <c r="B188" s="64" t="s">
        <v>180</v>
      </c>
      <c r="C188" s="64" t="s">
        <v>9</v>
      </c>
      <c r="D188" s="64">
        <v>1</v>
      </c>
      <c r="E188" s="64"/>
      <c r="F188" s="69"/>
      <c r="G188" s="66"/>
      <c r="H188" s="30" t="s">
        <v>194</v>
      </c>
      <c r="I188" s="29" t="s">
        <v>196</v>
      </c>
      <c r="J188" s="29"/>
    </row>
    <row r="189" spans="1:10" x14ac:dyDescent="0.3">
      <c r="A189" s="70">
        <v>74</v>
      </c>
      <c r="B189" s="61" t="s">
        <v>181</v>
      </c>
      <c r="C189" s="61"/>
      <c r="D189" s="61"/>
      <c r="E189" s="61"/>
      <c r="F189" s="62"/>
      <c r="G189" s="63"/>
      <c r="H189" s="30"/>
      <c r="J189" s="29"/>
    </row>
    <row r="190" spans="1:10" x14ac:dyDescent="0.3">
      <c r="A190" s="71">
        <v>741</v>
      </c>
      <c r="B190" s="64" t="s">
        <v>182</v>
      </c>
      <c r="C190" s="64" t="s">
        <v>9</v>
      </c>
      <c r="D190" s="64">
        <v>1</v>
      </c>
      <c r="E190" s="64"/>
      <c r="F190" s="69"/>
      <c r="G190" s="66"/>
      <c r="H190" s="30" t="s">
        <v>194</v>
      </c>
      <c r="I190" s="29" t="s">
        <v>196</v>
      </c>
      <c r="J190" s="29"/>
    </row>
    <row r="191" spans="1:10" x14ac:dyDescent="0.3">
      <c r="A191" s="71">
        <v>743</v>
      </c>
      <c r="B191" s="64" t="s">
        <v>183</v>
      </c>
      <c r="C191" s="64" t="s">
        <v>9</v>
      </c>
      <c r="D191" s="64">
        <v>1</v>
      </c>
      <c r="E191" s="64"/>
      <c r="F191" s="69"/>
      <c r="G191" s="66"/>
      <c r="H191" s="30" t="s">
        <v>194</v>
      </c>
      <c r="I191" s="29" t="s">
        <v>196</v>
      </c>
      <c r="J191" s="29"/>
    </row>
    <row r="192" spans="1:10" x14ac:dyDescent="0.3">
      <c r="A192" s="71">
        <v>744</v>
      </c>
      <c r="B192" s="64" t="s">
        <v>184</v>
      </c>
      <c r="C192" s="64" t="s">
        <v>9</v>
      </c>
      <c r="D192" s="64">
        <v>1</v>
      </c>
      <c r="E192" s="64"/>
      <c r="F192" s="69"/>
      <c r="G192" s="66"/>
      <c r="H192" s="30" t="s">
        <v>194</v>
      </c>
      <c r="I192" s="29" t="s">
        <v>196</v>
      </c>
      <c r="J192" s="29"/>
    </row>
    <row r="193" spans="1:12" x14ac:dyDescent="0.3">
      <c r="A193" s="71">
        <v>745</v>
      </c>
      <c r="B193" s="64" t="s">
        <v>185</v>
      </c>
      <c r="C193" s="64" t="s">
        <v>9</v>
      </c>
      <c r="D193" s="64">
        <v>1</v>
      </c>
      <c r="E193" s="64"/>
      <c r="F193" s="69"/>
      <c r="G193" s="66"/>
      <c r="H193" s="30" t="s">
        <v>194</v>
      </c>
      <c r="I193" s="29" t="s">
        <v>196</v>
      </c>
      <c r="J193" s="29"/>
    </row>
    <row r="194" spans="1:12" x14ac:dyDescent="0.3">
      <c r="A194" s="71">
        <v>746</v>
      </c>
      <c r="B194" s="64" t="s">
        <v>186</v>
      </c>
      <c r="C194" s="64" t="s">
        <v>9</v>
      </c>
      <c r="D194" s="64">
        <v>1</v>
      </c>
      <c r="E194" s="64"/>
      <c r="F194" s="69"/>
      <c r="G194" s="66"/>
      <c r="H194" s="30" t="s">
        <v>194</v>
      </c>
      <c r="I194" s="29" t="s">
        <v>196</v>
      </c>
      <c r="J194" s="29"/>
    </row>
    <row r="195" spans="1:12" x14ac:dyDescent="0.3">
      <c r="A195" s="70">
        <v>75</v>
      </c>
      <c r="B195" s="61" t="s">
        <v>187</v>
      </c>
      <c r="C195" s="61"/>
      <c r="D195" s="61"/>
      <c r="E195" s="61"/>
      <c r="F195" s="62"/>
      <c r="G195" s="63"/>
      <c r="H195" s="30"/>
      <c r="J195" s="29"/>
    </row>
    <row r="196" spans="1:12" x14ac:dyDescent="0.3">
      <c r="A196" s="71">
        <v>752</v>
      </c>
      <c r="B196" s="64" t="s">
        <v>188</v>
      </c>
      <c r="C196" s="64" t="s">
        <v>9</v>
      </c>
      <c r="D196" s="64">
        <v>1</v>
      </c>
      <c r="E196" s="64"/>
      <c r="F196" s="69"/>
      <c r="G196" s="66"/>
      <c r="H196" s="30" t="s">
        <v>194</v>
      </c>
      <c r="I196" s="29" t="s">
        <v>196</v>
      </c>
      <c r="J196" s="29"/>
    </row>
    <row r="197" spans="1:12" x14ac:dyDescent="0.3">
      <c r="A197" s="71">
        <v>753</v>
      </c>
      <c r="B197" s="64" t="s">
        <v>189</v>
      </c>
      <c r="C197" s="64" t="s">
        <v>9</v>
      </c>
      <c r="D197" s="64">
        <v>1</v>
      </c>
      <c r="E197" s="64"/>
      <c r="F197" s="69"/>
      <c r="G197" s="66"/>
      <c r="H197" s="30" t="s">
        <v>194</v>
      </c>
      <c r="I197" s="29" t="s">
        <v>196</v>
      </c>
      <c r="J197" s="29"/>
    </row>
    <row r="198" spans="1:12" x14ac:dyDescent="0.3">
      <c r="A198" s="23">
        <v>8</v>
      </c>
      <c r="B198" s="24" t="s">
        <v>199</v>
      </c>
      <c r="C198" s="24"/>
      <c r="D198" s="24"/>
      <c r="E198" s="24"/>
      <c r="F198" s="37"/>
      <c r="G198" s="25">
        <f>SUM(F199)</f>
        <v>20000</v>
      </c>
      <c r="H198" s="26"/>
    </row>
    <row r="199" spans="1:12" x14ac:dyDescent="0.3">
      <c r="A199" s="55">
        <v>811</v>
      </c>
      <c r="B199" s="56" t="s">
        <v>190</v>
      </c>
      <c r="C199" s="56" t="s">
        <v>9</v>
      </c>
      <c r="D199" s="56">
        <v>1</v>
      </c>
      <c r="E199" s="56">
        <v>20000</v>
      </c>
      <c r="F199" s="57">
        <f>SUM(D199*E199)</f>
        <v>20000</v>
      </c>
      <c r="G199" s="58"/>
      <c r="H199" s="21" t="s">
        <v>193</v>
      </c>
    </row>
    <row r="201" spans="1:12" x14ac:dyDescent="0.3">
      <c r="B201" s="60" t="s">
        <v>227</v>
      </c>
      <c r="C201" s="11"/>
      <c r="D201" s="11"/>
      <c r="E201" s="11"/>
      <c r="F201" s="38"/>
      <c r="G201" s="75">
        <f>SUBTOTAL(9,F9:F199)</f>
        <v>401533.50000000006</v>
      </c>
      <c r="H201" s="59" t="s">
        <v>226</v>
      </c>
    </row>
    <row r="202" spans="1:12" x14ac:dyDescent="0.3">
      <c r="B202" s="27" t="s">
        <v>228</v>
      </c>
      <c r="C202" s="11"/>
      <c r="D202" s="11"/>
      <c r="E202" s="11"/>
      <c r="F202" s="38"/>
      <c r="G202" s="75">
        <f>G201*20%</f>
        <v>80306.700000000012</v>
      </c>
    </row>
    <row r="203" spans="1:12" x14ac:dyDescent="0.3">
      <c r="B203" s="27" t="s">
        <v>229</v>
      </c>
      <c r="C203" s="11"/>
      <c r="D203" s="11"/>
      <c r="E203" s="11"/>
      <c r="F203" s="38"/>
      <c r="G203" s="75">
        <f>SUM(G201:G202)</f>
        <v>481840.20000000007</v>
      </c>
    </row>
    <row r="205" spans="1:12" x14ac:dyDescent="0.3">
      <c r="A205" s="40"/>
      <c r="B205" s="41" t="s">
        <v>200</v>
      </c>
      <c r="C205" s="40"/>
      <c r="D205" s="40"/>
      <c r="E205" s="42"/>
      <c r="F205" s="43"/>
      <c r="G205" s="44"/>
      <c r="H205" s="44"/>
      <c r="I205" s="45"/>
      <c r="J205" s="45"/>
      <c r="K205" s="45"/>
      <c r="L205" s="45"/>
    </row>
    <row r="206" spans="1:12" ht="15.75" customHeight="1" x14ac:dyDescent="0.3">
      <c r="A206" s="51" t="s">
        <v>201</v>
      </c>
      <c r="B206" s="45" t="s">
        <v>222</v>
      </c>
      <c r="C206" s="50"/>
      <c r="D206" s="50"/>
      <c r="E206" s="50"/>
      <c r="F206" s="50"/>
      <c r="G206" s="50"/>
      <c r="H206" s="44"/>
      <c r="I206" s="45"/>
      <c r="J206" s="45"/>
      <c r="K206" s="45"/>
      <c r="L206" s="45"/>
    </row>
    <row r="207" spans="1:12" x14ac:dyDescent="0.3">
      <c r="A207" s="51" t="s">
        <v>202</v>
      </c>
      <c r="B207" s="74" t="s">
        <v>203</v>
      </c>
      <c r="C207" s="46"/>
      <c r="D207" s="45"/>
      <c r="E207" s="47"/>
      <c r="F207" s="45"/>
      <c r="G207" s="45"/>
      <c r="H207" s="40"/>
      <c r="I207" s="45"/>
      <c r="J207" s="45"/>
      <c r="K207" s="45"/>
      <c r="L207" s="45"/>
    </row>
    <row r="208" spans="1:12" x14ac:dyDescent="0.3">
      <c r="A208" s="52"/>
      <c r="B208" s="40"/>
      <c r="C208" s="40"/>
      <c r="D208" s="40"/>
      <c r="E208" s="42"/>
      <c r="F208" s="40"/>
      <c r="G208" s="40"/>
      <c r="H208" s="40"/>
      <c r="I208" s="45"/>
      <c r="J208" s="45"/>
      <c r="K208" s="45"/>
      <c r="L208" s="45"/>
    </row>
    <row r="209" spans="1:12" x14ac:dyDescent="0.3">
      <c r="A209" s="52"/>
      <c r="B209" s="40"/>
      <c r="C209" s="40"/>
      <c r="D209" s="40"/>
      <c r="E209" s="42"/>
      <c r="F209" s="40"/>
      <c r="G209" s="40"/>
      <c r="H209" s="40"/>
      <c r="I209" s="45"/>
      <c r="J209" s="45"/>
      <c r="K209" s="45"/>
      <c r="L209" s="45"/>
    </row>
    <row r="210" spans="1:12" x14ac:dyDescent="0.3">
      <c r="A210" s="43" t="s">
        <v>204</v>
      </c>
      <c r="B210" s="41" t="s">
        <v>205</v>
      </c>
      <c r="C210" s="41"/>
      <c r="D210" s="41"/>
      <c r="E210" s="47"/>
      <c r="F210" s="45"/>
      <c r="G210" s="45"/>
      <c r="H210" s="45"/>
      <c r="I210" s="45"/>
      <c r="J210" s="45"/>
      <c r="K210" s="45"/>
      <c r="L210" s="45"/>
    </row>
    <row r="211" spans="1:12" x14ac:dyDescent="0.3">
      <c r="A211" s="51" t="s">
        <v>206</v>
      </c>
      <c r="B211" s="45" t="s">
        <v>207</v>
      </c>
      <c r="C211" s="45"/>
      <c r="D211" s="45"/>
      <c r="E211" s="47"/>
      <c r="F211" s="45"/>
      <c r="G211" s="45"/>
      <c r="H211" s="45"/>
      <c r="I211" s="45"/>
      <c r="J211" s="45"/>
      <c r="K211" s="45"/>
      <c r="L211" s="45"/>
    </row>
    <row r="212" spans="1:12" x14ac:dyDescent="0.3">
      <c r="A212" s="51" t="s">
        <v>208</v>
      </c>
      <c r="B212" s="45" t="s">
        <v>209</v>
      </c>
      <c r="C212" s="45"/>
      <c r="D212" s="45"/>
      <c r="E212" s="47"/>
      <c r="F212" s="45"/>
      <c r="G212" s="45"/>
      <c r="H212" s="45"/>
      <c r="I212" s="45"/>
      <c r="J212" s="45"/>
      <c r="K212" s="45"/>
      <c r="L212" s="45"/>
    </row>
    <row r="213" spans="1:12" x14ac:dyDescent="0.3">
      <c r="A213" s="51" t="s">
        <v>223</v>
      </c>
      <c r="B213" s="45" t="s">
        <v>210</v>
      </c>
      <c r="C213" s="45"/>
      <c r="D213" s="45"/>
      <c r="E213" s="47"/>
      <c r="F213" s="45"/>
      <c r="G213" s="45"/>
      <c r="H213" s="45"/>
      <c r="I213" s="45"/>
      <c r="J213" s="45"/>
      <c r="K213" s="45"/>
      <c r="L213" s="45"/>
    </row>
    <row r="214" spans="1:12" x14ac:dyDescent="0.3">
      <c r="A214" s="51" t="s">
        <v>211</v>
      </c>
      <c r="B214" s="41" t="s">
        <v>212</v>
      </c>
      <c r="C214" s="45"/>
      <c r="D214" s="45"/>
      <c r="E214" s="47"/>
      <c r="F214" s="45"/>
      <c r="G214" s="45"/>
      <c r="H214" s="45"/>
      <c r="I214" s="45"/>
      <c r="J214" s="45"/>
      <c r="K214" s="45"/>
      <c r="L214" s="45"/>
    </row>
    <row r="215" spans="1:12" x14ac:dyDescent="0.3">
      <c r="A215" s="51" t="s">
        <v>224</v>
      </c>
      <c r="B215" s="45" t="s">
        <v>213</v>
      </c>
      <c r="C215" s="45"/>
      <c r="D215" s="45"/>
      <c r="E215" s="47"/>
      <c r="F215" s="45"/>
      <c r="G215" s="45"/>
      <c r="H215" s="45"/>
      <c r="I215" s="45"/>
      <c r="J215" s="45"/>
      <c r="K215" s="45"/>
      <c r="L215" s="45"/>
    </row>
    <row r="216" spans="1:12" x14ac:dyDescent="0.3">
      <c r="A216" s="51" t="s">
        <v>225</v>
      </c>
      <c r="B216" s="45" t="s">
        <v>214</v>
      </c>
      <c r="C216" s="45"/>
      <c r="D216" s="45"/>
      <c r="E216" s="47"/>
      <c r="F216" s="45"/>
      <c r="G216" s="45"/>
      <c r="H216" s="45"/>
      <c r="I216" s="45"/>
      <c r="J216" s="45"/>
      <c r="K216" s="45"/>
      <c r="L216" s="45"/>
    </row>
    <row r="217" spans="1:12" x14ac:dyDescent="0.3">
      <c r="A217" s="51" t="s">
        <v>215</v>
      </c>
      <c r="B217" s="45" t="s">
        <v>216</v>
      </c>
      <c r="C217" s="45"/>
      <c r="D217" s="45"/>
      <c r="E217" s="47"/>
      <c r="F217" s="45"/>
      <c r="G217" s="45"/>
      <c r="H217" s="45"/>
      <c r="I217" s="45"/>
      <c r="J217" s="45"/>
      <c r="K217" s="45"/>
      <c r="L217" s="45"/>
    </row>
    <row r="218" spans="1:12" x14ac:dyDescent="0.3">
      <c r="A218" s="51"/>
      <c r="B218" s="45"/>
      <c r="C218" s="45"/>
      <c r="D218" s="45"/>
      <c r="E218" s="47"/>
      <c r="F218" s="45"/>
      <c r="G218" s="45"/>
      <c r="H218" s="45"/>
      <c r="I218" s="45"/>
      <c r="J218" s="45"/>
      <c r="K218" s="45"/>
      <c r="L218" s="45"/>
    </row>
    <row r="219" spans="1:12" ht="46.5" customHeight="1" x14ac:dyDescent="0.3">
      <c r="A219" s="51"/>
      <c r="B219" s="76" t="s">
        <v>217</v>
      </c>
      <c r="C219" s="76"/>
      <c r="D219" s="76"/>
      <c r="E219" s="76"/>
      <c r="F219" s="76"/>
      <c r="G219" s="76"/>
      <c r="H219" s="45"/>
      <c r="I219" s="45"/>
      <c r="J219" s="45"/>
      <c r="K219" s="45"/>
      <c r="L219" s="45"/>
    </row>
    <row r="220" spans="1:12" x14ac:dyDescent="0.3">
      <c r="A220" s="51"/>
      <c r="B220" s="45"/>
      <c r="C220" s="45"/>
      <c r="D220" s="45"/>
      <c r="E220" s="47"/>
      <c r="F220" s="45"/>
      <c r="G220" s="45"/>
      <c r="H220" s="45"/>
      <c r="I220" s="45"/>
      <c r="J220" s="45"/>
      <c r="K220" s="45"/>
      <c r="L220" s="45"/>
    </row>
    <row r="221" spans="1:12" x14ac:dyDescent="0.3">
      <c r="A221" s="45"/>
      <c r="B221" s="45"/>
      <c r="C221" s="45"/>
      <c r="D221" s="45"/>
      <c r="E221" s="47"/>
      <c r="F221" s="45"/>
      <c r="G221" s="45"/>
      <c r="H221" s="45"/>
      <c r="I221" s="45"/>
      <c r="J221" s="45"/>
      <c r="K221" s="45"/>
      <c r="L221" s="45"/>
    </row>
    <row r="222" spans="1:12" x14ac:dyDescent="0.3">
      <c r="B222" s="45" t="s">
        <v>218</v>
      </c>
      <c r="C222" s="45"/>
      <c r="D222" s="45"/>
      <c r="E222" s="47"/>
      <c r="F222" s="45"/>
      <c r="G222" s="45"/>
      <c r="H222" s="45"/>
      <c r="I222" s="45"/>
      <c r="J222" s="45"/>
      <c r="K222" s="45"/>
      <c r="L222" s="45"/>
    </row>
    <row r="223" spans="1:12" x14ac:dyDescent="0.3">
      <c r="B223" s="45" t="s">
        <v>219</v>
      </c>
      <c r="C223" s="45"/>
      <c r="D223" s="45"/>
      <c r="E223" s="47"/>
      <c r="F223" s="45"/>
      <c r="G223" s="45"/>
      <c r="H223" s="45"/>
      <c r="I223" s="45"/>
      <c r="J223" s="45"/>
      <c r="K223" s="45"/>
      <c r="L223" s="45"/>
    </row>
    <row r="224" spans="1:12" x14ac:dyDescent="0.3">
      <c r="B224" s="45"/>
      <c r="C224" s="45"/>
      <c r="D224" s="45"/>
      <c r="E224" s="47"/>
      <c r="F224" s="45"/>
      <c r="G224" s="45"/>
      <c r="H224" s="45"/>
      <c r="I224" s="45"/>
      <c r="J224" s="45"/>
      <c r="K224" s="45"/>
      <c r="L224" s="45"/>
    </row>
    <row r="225" spans="1:12" x14ac:dyDescent="0.3">
      <c r="B225" s="45" t="s">
        <v>218</v>
      </c>
      <c r="C225" s="45"/>
      <c r="D225" s="45"/>
      <c r="E225" s="47"/>
      <c r="F225" s="45"/>
      <c r="G225" s="45"/>
      <c r="H225" s="45"/>
      <c r="I225" s="45"/>
      <c r="J225" s="45"/>
      <c r="K225" s="45"/>
      <c r="L225" s="45"/>
    </row>
    <row r="226" spans="1:12" x14ac:dyDescent="0.3">
      <c r="B226" s="45" t="s">
        <v>220</v>
      </c>
      <c r="C226" s="45"/>
      <c r="D226" s="48"/>
      <c r="E226" s="49"/>
      <c r="F226" s="48"/>
      <c r="G226" s="48"/>
      <c r="H226" s="48"/>
      <c r="I226" s="45"/>
      <c r="J226" s="45"/>
      <c r="K226" s="45"/>
      <c r="L226" s="45"/>
    </row>
    <row r="227" spans="1:12" x14ac:dyDescent="0.3">
      <c r="B227" s="45" t="s">
        <v>221</v>
      </c>
      <c r="C227" s="45"/>
      <c r="D227" s="48"/>
      <c r="E227" s="49"/>
      <c r="F227" s="48"/>
      <c r="G227" s="48"/>
      <c r="H227" s="48"/>
      <c r="I227" s="45"/>
      <c r="J227" s="45"/>
      <c r="K227" s="45"/>
      <c r="L227" s="45"/>
    </row>
    <row r="228" spans="1:12" x14ac:dyDescent="0.3">
      <c r="A228" s="45"/>
      <c r="B228" s="48"/>
      <c r="C228" s="45"/>
      <c r="D228" s="48"/>
      <c r="E228" s="49"/>
      <c r="F228" s="48"/>
      <c r="G228" s="48"/>
      <c r="H228" s="48"/>
      <c r="I228" s="45"/>
      <c r="J228" s="45"/>
      <c r="K228" s="45"/>
      <c r="L228" s="45"/>
    </row>
  </sheetData>
  <autoFilter ref="A6:H199" xr:uid="{36AC9E6D-DE97-4553-A4E6-BCCC8FB00947}"/>
  <mergeCells count="1">
    <mergeCell ref="B219:G219"/>
  </mergeCells>
  <phoneticPr fontId="7" type="noConversion"/>
  <pageMargins left="0.74803149606299213" right="0.51181102362204722" top="1.1811023622047245" bottom="0.98425196850393704" header="0.51181102362204722" footer="0.51181102362204722"/>
  <pageSetup orientation="landscape" r:id="rId1"/>
  <headerFooter alignWithMargins="0">
    <oddHeader>&amp;L&amp;G&amp;CRõngu tuletõrjedepoo
Ehitusmaksumuse prognooseelarve&amp;RKuupäev:&amp;D</oddHeader>
    <oddFooter>&amp;LEstimate OÜ
Reg. kood 11890020
EU VAT/KMKR: EE101468279&amp;C&amp;P/&amp;N&amp;RTel. +372 552 1976
aivo@ehitusarvestus.ee
www.ehitusarvestus.ee</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KOKKU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Aivo</dc:creator>
  <cp:lastModifiedBy>Kaido Kurvits</cp:lastModifiedBy>
  <cp:lastPrinted>2023-06-20T08:41:54Z</cp:lastPrinted>
  <dcterms:created xsi:type="dcterms:W3CDTF">2023-06-20T08:38:57Z</dcterms:created>
  <dcterms:modified xsi:type="dcterms:W3CDTF">2023-11-22T09:08:36Z</dcterms:modified>
</cp:coreProperties>
</file>